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ronograma-Fisico-Financeiro" sheetId="1" r:id="rId1"/>
    <sheet name="Demonstrativo-BDI" sheetId="2" r:id="rId2"/>
    <sheet name="Planilha-Orçamentária" sheetId="3" r:id="rId3"/>
  </sheets>
  <definedNames>
    <definedName name="_xlnm.Print_Area" localSheetId="0">'Cronograma-Fisico-Financeiro'!$A$1:$E$31</definedName>
    <definedName name="_xlnm.Print_Area" localSheetId="2">'Planilha-Orçamentária'!$A$1:$F$55</definedName>
    <definedName name="_xlnm.Print_Titles" localSheetId="0">'Cronograma-Fisico-Financeiro'!$1:$8</definedName>
    <definedName name="_xlnm.Print_Titles" localSheetId="2">'Planilha-Orçamentária'!$1:$8</definedName>
  </definedNames>
  <calcPr fullCalcOnLoad="1"/>
</workbook>
</file>

<file path=xl/sharedStrings.xml><?xml version="1.0" encoding="utf-8"?>
<sst xmlns="http://schemas.openxmlformats.org/spreadsheetml/2006/main" count="177" uniqueCount="114">
  <si>
    <t>ITEM</t>
  </si>
  <si>
    <t>UN</t>
  </si>
  <si>
    <t>QUANT.</t>
  </si>
  <si>
    <t>P. UNIT.</t>
  </si>
  <si>
    <t>TOTAL</t>
  </si>
  <si>
    <t>REFERÊNCIAS</t>
  </si>
  <si>
    <t>TOTAL GERAL</t>
  </si>
  <si>
    <t>OBRA:</t>
  </si>
  <si>
    <t>PERFURAÇÃO E COMPLETAÇÃO DE POÇO TUBULAR PROFUNDO</t>
  </si>
  <si>
    <t>LOCAL:</t>
  </si>
  <si>
    <t>DESCRIÇÃO</t>
  </si>
  <si>
    <t>DTM - Transporte, instalação e remoção dos equipamentos</t>
  </si>
  <si>
    <t>vb</t>
  </si>
  <si>
    <t>Perfuração</t>
  </si>
  <si>
    <t>m</t>
  </si>
  <si>
    <t>Perfilagem elétrica (Disponibilidade, km e m/perfurados):</t>
  </si>
  <si>
    <t>Fornecimento e colocação da coluna de revestimento:</t>
  </si>
  <si>
    <t>A - Tubos lisos</t>
  </si>
  <si>
    <t>B - Filtros</t>
  </si>
  <si>
    <t>Fornecimento e colocação de pré-filtro:</t>
  </si>
  <si>
    <t xml:space="preserve"> - Tipo pérola ou piramboia, de 1 a 2 mm, granular, quartzoso</t>
  </si>
  <si>
    <t>m³</t>
  </si>
  <si>
    <t>Preenchimento do(s) espaço(s) anular(es) com pasta de cimento:</t>
  </si>
  <si>
    <t>Desenvolvimento:</t>
  </si>
  <si>
    <t>h</t>
  </si>
  <si>
    <t xml:space="preserve"> - Ar comprimido</t>
  </si>
  <si>
    <t xml:space="preserve"> - Bombeamento</t>
  </si>
  <si>
    <t>Ensaios de vazão:</t>
  </si>
  <si>
    <t xml:space="preserve"> - Rebaixamento vazão máxima</t>
  </si>
  <si>
    <t xml:space="preserve"> - Escalonado</t>
  </si>
  <si>
    <t>Tubo de recarga de pré-filtro</t>
  </si>
  <si>
    <t>Desinfecção</t>
  </si>
  <si>
    <t>Laje de proteção</t>
  </si>
  <si>
    <t>Teste de verticalidade e alinhamento</t>
  </si>
  <si>
    <t>Endoscopia:</t>
  </si>
  <si>
    <t>Produtos químicos:</t>
  </si>
  <si>
    <t xml:space="preserve"> -</t>
  </si>
  <si>
    <t>kg</t>
  </si>
  <si>
    <t>Relatório Final</t>
  </si>
  <si>
    <t>un</t>
  </si>
  <si>
    <t>Taxa de instalação</t>
  </si>
  <si>
    <t>Cinta galvanizada para fixação do cabo de força no tubo edutor</t>
  </si>
  <si>
    <t>30 dias</t>
  </si>
  <si>
    <t>60 dias</t>
  </si>
  <si>
    <t>SUB-TOTAL</t>
  </si>
  <si>
    <t>% ACUMULADA</t>
  </si>
  <si>
    <t>tubo piezométrico</t>
  </si>
  <si>
    <t>conexões</t>
  </si>
  <si>
    <t xml:space="preserve">registro de esfera de bronze </t>
  </si>
  <si>
    <t>90 dias</t>
  </si>
  <si>
    <t>0 a 30m. - 30" arenito argiloso</t>
  </si>
  <si>
    <t>30 a 200m. - 17 1/2" em basalto</t>
  </si>
  <si>
    <t>200 a 420m. - 24" em arenito</t>
  </si>
  <si>
    <t>Raios gama (API), Indução Elétrica (IEL), SP (m) e Sonico.</t>
  </si>
  <si>
    <t xml:space="preserve">Perfil cáliper com resolução de 4 braços </t>
  </si>
  <si>
    <t xml:space="preserve"> - Aço preto, Std, Sch 20, diâmetro 20", esp. 9,52 mm, solda</t>
  </si>
  <si>
    <t xml:space="preserve"> - Aço preto, Sch 30, Std, diâmetro 14", esp. 9,52 mm, R/L</t>
  </si>
  <si>
    <t>DAEE</t>
  </si>
  <si>
    <t>CENTRO DE RESERVAÇÃO DO RUI BARBOSA</t>
  </si>
  <si>
    <t>09/2019</t>
  </si>
  <si>
    <t xml:space="preserve"> - Intervalo de 0 a 30 m (26" x 20")</t>
  </si>
  <si>
    <t xml:space="preserve"> - Jateamento</t>
  </si>
  <si>
    <t>Com visada de fundo e lateral</t>
  </si>
  <si>
    <t>material: tubo galvanizado, r/l. d= 3/4"</t>
  </si>
  <si>
    <t>br</t>
  </si>
  <si>
    <t>válvula de retenção horizontal de bronze d=8"</t>
  </si>
  <si>
    <t>registro de gaveta de bronze d=8"</t>
  </si>
  <si>
    <t>curva d=8"</t>
  </si>
  <si>
    <t>união d=8"</t>
  </si>
  <si>
    <t>niples d=8"</t>
  </si>
  <si>
    <t>Emenda de cabo elétrico;</t>
  </si>
  <si>
    <t>Aço inox AISI 304, reforçado, espiralado, abertura 0,75 mm, diâmetro 14", R/L, a ser instalado até 420 metros de profundidade</t>
  </si>
  <si>
    <t>Tubo de Recarga pré FIltro</t>
  </si>
  <si>
    <t>Endoscopia</t>
  </si>
  <si>
    <t>Tubo Piezométrico</t>
  </si>
  <si>
    <t>Conexões</t>
  </si>
  <si>
    <t>Produtos Químicos</t>
  </si>
  <si>
    <t>O CONTRATANTE fornecerá e disponibilizará apenas os materiais descritos no item 4.3 deste Termo de Referência, sendo o CONTRATADO responsável pelo fornecimento dos produtos químicos, insumos, suprimentos, consumíveis e acessórios para a completa execução dos serviços especificados.</t>
  </si>
  <si>
    <t xml:space="preserve"> ANEXO V - PLANILHA ORÇAMENTÁRIA</t>
  </si>
  <si>
    <t xml:space="preserve">                 ANEXO IV - CRONOGRAMA FÍSICO FINANCEIRO</t>
  </si>
  <si>
    <t xml:space="preserve">CÁLCULO DO BDI  - Obras e Serviços  </t>
  </si>
  <si>
    <t>VALORES ADOTADOS:</t>
  </si>
  <si>
    <t>Min</t>
  </si>
  <si>
    <t>Médio</t>
  </si>
  <si>
    <t>Máx.</t>
  </si>
  <si>
    <t>AC</t>
  </si>
  <si>
    <t>ADMINISTRAÇÃO CENTRAL</t>
  </si>
  <si>
    <t>%</t>
  </si>
  <si>
    <t>DF</t>
  </si>
  <si>
    <t>DESPESAS FINANCEIRAS</t>
  </si>
  <si>
    <t>S + G</t>
  </si>
  <si>
    <t>SEGUROS E GARANTIAS</t>
  </si>
  <si>
    <t>R</t>
  </si>
  <si>
    <t>RISCO</t>
  </si>
  <si>
    <t>ISS (PMNF)</t>
  </si>
  <si>
    <t>I</t>
  </si>
  <si>
    <t>PIS</t>
  </si>
  <si>
    <t>COFINS</t>
  </si>
  <si>
    <t>Desoneração</t>
  </si>
  <si>
    <t xml:space="preserve">TOTAL "C" = </t>
  </si>
  <si>
    <t>L</t>
  </si>
  <si>
    <t>LUCRO</t>
  </si>
  <si>
    <t>FÓRMULA DE CÁLCULO:</t>
  </si>
  <si>
    <t xml:space="preserve">BDI = </t>
  </si>
  <si>
    <t>(1 + AC + S + R + G) x (1 + DF) x (1 + L)</t>
  </si>
  <si>
    <t>x</t>
  </si>
  <si>
    <t>( 1 - I)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</si>
  <si>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</si>
  <si>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</si>
  <si>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</si>
  <si>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</si>
  <si>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10"/>
        <color indexed="8"/>
        <rFont val="Calibri"/>
        <family val="2"/>
      </rPr>
      <t>" ACORDÃO Nº 2622/2013 - TCU - PLENÁRIO "</t>
    </r>
  </si>
  <si>
    <t>*** Construção de Reservatório Metálico apoiado de 2650 m³ ***</t>
  </si>
  <si>
    <t>ANEXO IV - DEMONSTRATIVO DE BDI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</si>
</sst>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/yy"/>
    <numFmt numFmtId="174" formatCode="dd/mm/yy"/>
    <numFmt numFmtId="175" formatCode="_-* #,##0.00_-;\-* #,##0.00_-;_-* \-??_-;_-@_-"/>
    <numFmt numFmtId="176" formatCode="0.00_)"/>
    <numFmt numFmtId="177" formatCode="_([$€-2]* #,##0.00_);_([$€-2]* \(#,##0.00\);_([$€-2]* &quot;-&quot;??_)"/>
    <numFmt numFmtId="178" formatCode="&quot;R$ &quot;#,##0.00"/>
    <numFmt numFmtId="179" formatCode="_(* #,##0.000_);_(* \(#,##0.000\);_(* &quot;-&quot;???_);_(@_)"/>
    <numFmt numFmtId="180" formatCode="mmmm\-yy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&quot;Cr$&quot;#,##0_);\(&quot;Cr$&quot;#,##0\)"/>
    <numFmt numFmtId="188" formatCode="&quot;Cr$&quot;#,##0_);[Red]\(&quot;Cr$&quot;#,##0\)"/>
    <numFmt numFmtId="189" formatCode="&quot;Cr$&quot;#,##0.00_);\(&quot;Cr$&quot;#,##0.00\)"/>
    <numFmt numFmtId="190" formatCode="&quot;Cr$&quot;#,##0.00_);[Red]\(&quot;Cr$&quot;#,##0.00\)"/>
    <numFmt numFmtId="191" formatCode="_(&quot;Cr$&quot;* #,##0_);_(&quot;Cr$&quot;* \(#,##0\);_(&quot;Cr$&quot;* &quot;-&quot;_);_(@_)"/>
    <numFmt numFmtId="192" formatCode="_(&quot;Cr$&quot;* #,##0.00_);_(&quot;Cr$&quot;* \(#,##0.00\);_(&quot;Cr$&quot;* &quot;-&quot;??_);_(@_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"/>
    <numFmt numFmtId="200" formatCode="#,##0.00\ \ "/>
    <numFmt numFmtId="201" formatCode="#,##0.00\ \ \ "/>
    <numFmt numFmtId="202" formatCode="0.0%"/>
    <numFmt numFmtId="203" formatCode="#,##0.0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0.000_)"/>
    <numFmt numFmtId="209" formatCode="_(* #,##0.0_);_(* \(#,##0.0\);_(* &quot;-&quot;??_);_(@_)"/>
    <numFmt numFmtId="210" formatCode="_(* #,##0_);_(* \(#,##0\);_(* &quot;-&quot;??_);_(@_)"/>
    <numFmt numFmtId="211" formatCode="[$-416]dddd\,\ d&quot; de &quot;mmmm&quot; de &quot;yyyy"/>
    <numFmt numFmtId="212" formatCode="&quot;R$&quot;\ #,##0.00"/>
  </numFmts>
  <fonts count="54">
    <font>
      <sz val="10"/>
      <name val="Arial"/>
      <family val="0"/>
    </font>
    <font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71" fontId="2" fillId="0" borderId="10" xfId="64" applyFont="1" applyBorder="1" applyAlignment="1">
      <alignment horizontal="center"/>
    </xf>
    <xf numFmtId="171" fontId="2" fillId="0" borderId="11" xfId="64" applyFont="1" applyBorder="1" applyAlignment="1">
      <alignment horizontal="center"/>
    </xf>
    <xf numFmtId="4" fontId="2" fillId="0" borderId="11" xfId="53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 quotePrefix="1">
      <alignment horizontal="left"/>
    </xf>
    <xf numFmtId="0" fontId="2" fillId="0" borderId="12" xfId="0" applyNumberFormat="1" applyFont="1" applyBorder="1" applyAlignment="1">
      <alignment/>
    </xf>
    <xf numFmtId="171" fontId="2" fillId="0" borderId="13" xfId="64" applyFont="1" applyBorder="1" applyAlignment="1">
      <alignment horizontal="center"/>
    </xf>
    <xf numFmtId="4" fontId="2" fillId="0" borderId="13" xfId="53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1" fontId="3" fillId="0" borderId="15" xfId="64" applyFont="1" applyBorder="1" applyAlignment="1">
      <alignment horizontal="center"/>
    </xf>
    <xf numFmtId="0" fontId="3" fillId="0" borderId="16" xfId="0" applyFont="1" applyBorder="1" applyAlignment="1" quotePrefix="1">
      <alignment horizontal="left"/>
    </xf>
    <xf numFmtId="0" fontId="2" fillId="0" borderId="17" xfId="0" applyNumberFormat="1" applyFont="1" applyBorder="1" applyAlignment="1">
      <alignment/>
    </xf>
    <xf numFmtId="171" fontId="2" fillId="0" borderId="17" xfId="64" applyFont="1" applyBorder="1" applyAlignment="1">
      <alignment horizontal="center"/>
    </xf>
    <xf numFmtId="171" fontId="2" fillId="0" borderId="17" xfId="64" applyFont="1" applyBorder="1" applyAlignment="1">
      <alignment/>
    </xf>
    <xf numFmtId="0" fontId="2" fillId="0" borderId="18" xfId="0" applyNumberFormat="1" applyFont="1" applyBorder="1" applyAlignment="1">
      <alignment/>
    </xf>
    <xf numFmtId="171" fontId="2" fillId="0" borderId="18" xfId="64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171" fontId="2" fillId="0" borderId="14" xfId="64" applyFont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171" fontId="2" fillId="0" borderId="14" xfId="64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0" fontId="2" fillId="0" borderId="13" xfId="0" applyNumberFormat="1" applyFont="1" applyBorder="1" applyAlignment="1" quotePrefix="1">
      <alignment horizontal="left"/>
    </xf>
    <xf numFmtId="4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 quotePrefix="1">
      <alignment horizontal="left"/>
    </xf>
    <xf numFmtId="0" fontId="2" fillId="0" borderId="18" xfId="0" applyNumberFormat="1" applyFont="1" applyFill="1" applyBorder="1" applyAlignment="1">
      <alignment/>
    </xf>
    <xf numFmtId="171" fontId="2" fillId="0" borderId="18" xfId="64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171" fontId="2" fillId="0" borderId="19" xfId="64" applyFont="1" applyBorder="1" applyAlignment="1">
      <alignment horizontal="center"/>
    </xf>
    <xf numFmtId="171" fontId="2" fillId="0" borderId="19" xfId="64" applyFont="1" applyBorder="1" applyAlignment="1">
      <alignment/>
    </xf>
    <xf numFmtId="0" fontId="3" fillId="0" borderId="14" xfId="0" applyNumberFormat="1" applyFont="1" applyBorder="1" applyAlignment="1">
      <alignment/>
    </xf>
    <xf numFmtId="171" fontId="2" fillId="0" borderId="14" xfId="64" applyFont="1" applyBorder="1" applyAlignment="1">
      <alignment/>
    </xf>
    <xf numFmtId="0" fontId="4" fillId="0" borderId="0" xfId="0" applyFont="1" applyFill="1" applyBorder="1" applyAlignment="1">
      <alignment/>
    </xf>
    <xf numFmtId="171" fontId="0" fillId="0" borderId="0" xfId="64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171" fontId="3" fillId="0" borderId="22" xfId="64" applyFont="1" applyBorder="1" applyAlignment="1">
      <alignment horizontal="center"/>
    </xf>
    <xf numFmtId="0" fontId="2" fillId="0" borderId="14" xfId="0" applyNumberFormat="1" applyFont="1" applyFill="1" applyBorder="1" applyAlignment="1" quotePrefix="1">
      <alignment horizontal="left"/>
    </xf>
    <xf numFmtId="0" fontId="2" fillId="0" borderId="23" xfId="0" applyNumberFormat="1" applyFont="1" applyBorder="1" applyAlignment="1">
      <alignment/>
    </xf>
    <xf numFmtId="171" fontId="2" fillId="0" borderId="24" xfId="64" applyFont="1" applyBorder="1" applyAlignment="1">
      <alignment horizontal="center"/>
    </xf>
    <xf numFmtId="0" fontId="2" fillId="0" borderId="23" xfId="0" applyNumberFormat="1" applyFont="1" applyBorder="1" applyAlignment="1">
      <alignment wrapText="1"/>
    </xf>
    <xf numFmtId="171" fontId="3" fillId="0" borderId="25" xfId="64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2" fillId="33" borderId="27" xfId="0" applyNumberFormat="1" applyFont="1" applyFill="1" applyBorder="1" applyAlignment="1">
      <alignment/>
    </xf>
    <xf numFmtId="171" fontId="2" fillId="33" borderId="27" xfId="64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23" xfId="0" applyNumberFormat="1" applyFont="1" applyFill="1" applyBorder="1" applyAlignment="1">
      <alignment/>
    </xf>
    <xf numFmtId="171" fontId="2" fillId="33" borderId="11" xfId="64" applyFont="1" applyFill="1" applyBorder="1" applyAlignment="1">
      <alignment horizontal="center"/>
    </xf>
    <xf numFmtId="171" fontId="2" fillId="33" borderId="10" xfId="64" applyFont="1" applyFill="1" applyBorder="1" applyAlignment="1">
      <alignment/>
    </xf>
    <xf numFmtId="171" fontId="2" fillId="33" borderId="24" xfId="64" applyFont="1" applyFill="1" applyBorder="1" applyAlignment="1">
      <alignment horizontal="center"/>
    </xf>
    <xf numFmtId="171" fontId="2" fillId="33" borderId="27" xfId="64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49" fontId="3" fillId="0" borderId="25" xfId="64" applyNumberFormat="1" applyFont="1" applyBorder="1" applyAlignment="1">
      <alignment/>
    </xf>
    <xf numFmtId="49" fontId="3" fillId="0" borderId="25" xfId="64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NumberFormat="1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/>
    </xf>
    <xf numFmtId="170" fontId="3" fillId="33" borderId="25" xfId="48" applyFont="1" applyFill="1" applyBorder="1" applyAlignment="1">
      <alignment horizontal="right"/>
    </xf>
    <xf numFmtId="9" fontId="3" fillId="0" borderId="25" xfId="53" applyFont="1" applyBorder="1" applyAlignment="1" quotePrefix="1">
      <alignment horizontal="right"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171" fontId="2" fillId="33" borderId="13" xfId="64" applyFont="1" applyFill="1" applyBorder="1" applyAlignment="1">
      <alignment horizontal="center"/>
    </xf>
    <xf numFmtId="171" fontId="2" fillId="33" borderId="18" xfId="64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171" fontId="2" fillId="33" borderId="14" xfId="64" applyFont="1" applyFill="1" applyBorder="1" applyAlignment="1">
      <alignment/>
    </xf>
    <xf numFmtId="0" fontId="3" fillId="0" borderId="3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/>
    </xf>
    <xf numFmtId="0" fontId="2" fillId="0" borderId="25" xfId="0" applyNumberFormat="1" applyFont="1" applyBorder="1" applyAlignment="1" quotePrefix="1">
      <alignment horizontal="left"/>
    </xf>
    <xf numFmtId="0" fontId="2" fillId="0" borderId="2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4" fontId="3" fillId="33" borderId="37" xfId="64" applyNumberFormat="1" applyFont="1" applyFill="1" applyBorder="1" applyAlignment="1">
      <alignment/>
    </xf>
    <xf numFmtId="4" fontId="3" fillId="33" borderId="38" xfId="64" applyNumberFormat="1" applyFont="1" applyFill="1" applyBorder="1" applyAlignment="1">
      <alignment horizontal="right"/>
    </xf>
    <xf numFmtId="4" fontId="3" fillId="33" borderId="27" xfId="64" applyNumberFormat="1" applyFont="1" applyFill="1" applyBorder="1" applyAlignment="1">
      <alignment horizontal="right"/>
    </xf>
    <xf numFmtId="49" fontId="3" fillId="0" borderId="39" xfId="64" applyNumberFormat="1" applyFont="1" applyBorder="1" applyAlignment="1">
      <alignment horizontal="center"/>
    </xf>
    <xf numFmtId="49" fontId="3" fillId="0" borderId="40" xfId="64" applyNumberFormat="1" applyFont="1" applyBorder="1" applyAlignment="1">
      <alignment horizontal="center"/>
    </xf>
    <xf numFmtId="171" fontId="3" fillId="0" borderId="39" xfId="64" applyFont="1" applyBorder="1" applyAlignment="1">
      <alignment horizontal="center"/>
    </xf>
    <xf numFmtId="171" fontId="3" fillId="0" borderId="40" xfId="64" applyFont="1" applyBorder="1" applyAlignment="1">
      <alignment horizontal="center"/>
    </xf>
    <xf numFmtId="171" fontId="3" fillId="0" borderId="25" xfId="64" applyFont="1" applyBorder="1" applyAlignment="1">
      <alignment horizontal="center"/>
    </xf>
    <xf numFmtId="171" fontId="3" fillId="0" borderId="41" xfId="64" applyFont="1" applyBorder="1" applyAlignment="1">
      <alignment horizont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4" fontId="3" fillId="0" borderId="25" xfId="64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7" fillId="0" borderId="16" xfId="51" applyFont="1" applyBorder="1" applyAlignment="1">
      <alignment horizontal="center" vertical="center"/>
      <protection/>
    </xf>
    <xf numFmtId="0" fontId="27" fillId="0" borderId="38" xfId="51" applyFont="1" applyBorder="1" applyAlignment="1">
      <alignment horizontal="center" vertical="center"/>
      <protection/>
    </xf>
    <xf numFmtId="0" fontId="27" fillId="0" borderId="46" xfId="51" applyFont="1" applyBorder="1" applyAlignment="1">
      <alignment horizontal="center" vertical="center"/>
      <protection/>
    </xf>
    <xf numFmtId="0" fontId="28" fillId="0" borderId="26" xfId="51" applyFont="1" applyBorder="1" applyAlignment="1">
      <alignment vertical="center"/>
      <protection/>
    </xf>
    <xf numFmtId="0" fontId="28" fillId="0" borderId="47" xfId="51" applyFont="1" applyBorder="1" applyAlignment="1">
      <alignment horizontal="center" vertical="center" wrapText="1"/>
      <protection/>
    </xf>
    <xf numFmtId="0" fontId="29" fillId="0" borderId="0" xfId="51" applyFont="1">
      <alignment/>
      <protection/>
    </xf>
    <xf numFmtId="0" fontId="28" fillId="0" borderId="42" xfId="51" applyFont="1" applyBorder="1" applyAlignment="1">
      <alignment vertical="center"/>
      <protection/>
    </xf>
    <xf numFmtId="0" fontId="29" fillId="0" borderId="0" xfId="51" applyFont="1">
      <alignment/>
      <protection/>
    </xf>
    <xf numFmtId="0" fontId="28" fillId="0" borderId="0" xfId="51" applyFont="1" applyAlignment="1">
      <alignment vertical="center"/>
      <protection/>
    </xf>
    <xf numFmtId="0" fontId="30" fillId="0" borderId="0" xfId="51" applyFont="1" applyAlignment="1">
      <alignment vertical="center"/>
      <protection/>
    </xf>
    <xf numFmtId="0" fontId="29" fillId="0" borderId="0" xfId="51" applyFont="1" applyAlignment="1">
      <alignment/>
      <protection/>
    </xf>
    <xf numFmtId="0" fontId="28" fillId="0" borderId="0" xfId="51" applyFont="1" applyAlignment="1">
      <alignment horizontal="center"/>
      <protection/>
    </xf>
    <xf numFmtId="0" fontId="30" fillId="0" borderId="0" xfId="51" applyFont="1" applyAlignment="1">
      <alignment horizontal="center" vertical="center"/>
      <protection/>
    </xf>
    <xf numFmtId="0" fontId="28" fillId="0" borderId="16" xfId="51" applyFont="1" applyBorder="1" applyAlignment="1">
      <alignment vertical="center"/>
      <protection/>
    </xf>
    <xf numFmtId="0" fontId="28" fillId="0" borderId="38" xfId="51" applyFont="1" applyBorder="1" applyAlignment="1">
      <alignment vertical="center"/>
      <protection/>
    </xf>
    <xf numFmtId="0" fontId="28" fillId="0" borderId="48" xfId="51" applyFont="1" applyBorder="1" applyAlignment="1">
      <alignment vertical="center"/>
      <protection/>
    </xf>
    <xf numFmtId="0" fontId="29" fillId="0" borderId="26" xfId="51" applyFont="1" applyBorder="1" applyAlignment="1">
      <alignment/>
      <protection/>
    </xf>
    <xf numFmtId="10" fontId="28" fillId="0" borderId="0" xfId="51" applyNumberFormat="1" applyFont="1" applyAlignment="1">
      <alignment horizontal="center"/>
      <protection/>
    </xf>
    <xf numFmtId="0" fontId="29" fillId="0" borderId="38" xfId="51" applyFont="1" applyBorder="1">
      <alignment/>
      <protection/>
    </xf>
    <xf numFmtId="0" fontId="28" fillId="0" borderId="32" xfId="51" applyFont="1" applyBorder="1" applyAlignment="1">
      <alignment horizontal="center" vertical="center"/>
      <protection/>
    </xf>
    <xf numFmtId="0" fontId="28" fillId="0" borderId="47" xfId="51" applyFont="1" applyBorder="1" applyAlignment="1">
      <alignment horizontal="center" vertical="center"/>
      <protection/>
    </xf>
    <xf numFmtId="0" fontId="28" fillId="0" borderId="49" xfId="51" applyFont="1" applyBorder="1" applyAlignment="1">
      <alignment vertical="center"/>
      <protection/>
    </xf>
    <xf numFmtId="0" fontId="29" fillId="0" borderId="26" xfId="51" applyFont="1" applyBorder="1">
      <alignment/>
      <protection/>
    </xf>
    <xf numFmtId="0" fontId="28" fillId="0" borderId="26" xfId="51" applyFont="1" applyBorder="1" applyAlignment="1">
      <alignment horizontal="center" vertical="center"/>
      <protection/>
    </xf>
    <xf numFmtId="0" fontId="30" fillId="0" borderId="16" xfId="51" applyFont="1" applyBorder="1" applyAlignment="1">
      <alignment horizontal="right" vertical="center"/>
      <protection/>
    </xf>
    <xf numFmtId="0" fontId="28" fillId="0" borderId="38" xfId="51" applyFont="1" applyBorder="1" applyAlignment="1">
      <alignment horizontal="right" vertical="center"/>
      <protection/>
    </xf>
    <xf numFmtId="0" fontId="30" fillId="0" borderId="44" xfId="51" applyFont="1" applyBorder="1" applyAlignment="1">
      <alignment vertical="center"/>
      <protection/>
    </xf>
    <xf numFmtId="0" fontId="28" fillId="0" borderId="32" xfId="51" applyFont="1" applyBorder="1" applyAlignment="1">
      <alignment vertical="center"/>
      <protection/>
    </xf>
    <xf numFmtId="0" fontId="28" fillId="0" borderId="47" xfId="51" applyFont="1" applyBorder="1" applyAlignment="1">
      <alignment vertical="center"/>
      <protection/>
    </xf>
    <xf numFmtId="0" fontId="30" fillId="0" borderId="26" xfId="51" applyFont="1" applyBorder="1" applyAlignment="1">
      <alignment vertical="center"/>
      <protection/>
    </xf>
    <xf numFmtId="0" fontId="32" fillId="0" borderId="0" xfId="51" applyFont="1" applyAlignment="1">
      <alignment horizontal="center" vertical="center"/>
      <protection/>
    </xf>
    <xf numFmtId="0" fontId="33" fillId="0" borderId="0" xfId="51" applyFont="1" applyAlignment="1">
      <alignment vertical="center"/>
      <protection/>
    </xf>
    <xf numFmtId="0" fontId="28" fillId="0" borderId="0" xfId="51" applyFont="1" applyAlignment="1">
      <alignment horizontal="center" vertical="center"/>
      <protection/>
    </xf>
    <xf numFmtId="0" fontId="28" fillId="0" borderId="43" xfId="51" applyFont="1" applyBorder="1" applyAlignment="1">
      <alignment vertical="center"/>
      <protection/>
    </xf>
    <xf numFmtId="0" fontId="28" fillId="0" borderId="44" xfId="51" applyFont="1" applyBorder="1" applyAlignment="1">
      <alignment vertical="center"/>
      <protection/>
    </xf>
    <xf numFmtId="0" fontId="28" fillId="0" borderId="45" xfId="51" applyFont="1" applyBorder="1" applyAlignment="1">
      <alignment vertical="center"/>
      <protection/>
    </xf>
    <xf numFmtId="0" fontId="30" fillId="0" borderId="0" xfId="51" applyFont="1" applyAlignment="1">
      <alignment vertical="center"/>
      <protection/>
    </xf>
    <xf numFmtId="0" fontId="34" fillId="0" borderId="50" xfId="51" applyFont="1" applyBorder="1" applyAlignment="1">
      <alignment horizontal="center"/>
      <protection/>
    </xf>
    <xf numFmtId="4" fontId="30" fillId="0" borderId="0" xfId="51" applyNumberFormat="1" applyFont="1" applyAlignment="1">
      <alignment horizontal="right" vertical="center"/>
      <protection/>
    </xf>
    <xf numFmtId="0" fontId="27" fillId="0" borderId="0" xfId="51" applyFont="1" applyAlignment="1">
      <alignment horizontal="right" vertical="center"/>
      <protection/>
    </xf>
    <xf numFmtId="4" fontId="27" fillId="0" borderId="0" xfId="51" applyNumberFormat="1" applyFont="1" applyAlignment="1">
      <alignment vertical="center"/>
      <protection/>
    </xf>
    <xf numFmtId="0" fontId="27" fillId="0" borderId="0" xfId="51" applyFont="1" applyAlignment="1">
      <alignment vertical="center"/>
      <protection/>
    </xf>
    <xf numFmtId="0" fontId="28" fillId="0" borderId="0" xfId="51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30" fillId="34" borderId="38" xfId="51" applyFont="1" applyFill="1" applyBorder="1" applyAlignment="1">
      <alignment horizontal="right" vertical="center"/>
      <protection/>
    </xf>
    <xf numFmtId="0" fontId="31" fillId="34" borderId="47" xfId="51" applyFont="1" applyFill="1" applyBorder="1" applyAlignment="1">
      <alignment horizontal="right" vertical="center"/>
      <protection/>
    </xf>
    <xf numFmtId="0" fontId="31" fillId="34" borderId="0" xfId="51" applyFont="1" applyFill="1" applyAlignment="1">
      <alignment horizontal="right" vertical="center"/>
      <protection/>
    </xf>
    <xf numFmtId="0" fontId="3" fillId="0" borderId="25" xfId="53" applyNumberFormat="1" applyFont="1" applyBorder="1" applyAlignment="1" quotePrefix="1">
      <alignment horizontal="right"/>
    </xf>
    <xf numFmtId="0" fontId="26" fillId="35" borderId="47" xfId="51" applyFont="1" applyFill="1" applyBorder="1" applyAlignment="1">
      <alignment horizontal="center" vertical="center"/>
      <protection/>
    </xf>
    <xf numFmtId="0" fontId="26" fillId="35" borderId="49" xfId="51" applyFont="1" applyFill="1" applyBorder="1" applyAlignment="1">
      <alignment horizontal="center" vertical="center"/>
      <protection/>
    </xf>
    <xf numFmtId="0" fontId="26" fillId="35" borderId="26" xfId="51" applyFont="1" applyFill="1" applyBorder="1" applyAlignment="1">
      <alignment horizontal="center" vertical="center"/>
      <protection/>
    </xf>
    <xf numFmtId="0" fontId="26" fillId="35" borderId="0" xfId="51" applyFont="1" applyFill="1" applyBorder="1" applyAlignment="1">
      <alignment horizontal="center" vertical="center"/>
      <protection/>
    </xf>
    <xf numFmtId="0" fontId="26" fillId="35" borderId="42" xfId="51" applyFont="1" applyFill="1" applyBorder="1" applyAlignment="1">
      <alignment horizontal="center" vertical="center"/>
      <protection/>
    </xf>
    <xf numFmtId="0" fontId="26" fillId="35" borderId="43" xfId="51" applyFont="1" applyFill="1" applyBorder="1" applyAlignment="1">
      <alignment horizontal="center" vertical="center"/>
      <protection/>
    </xf>
    <xf numFmtId="0" fontId="26" fillId="35" borderId="44" xfId="51" applyFont="1" applyFill="1" applyBorder="1" applyAlignment="1">
      <alignment horizontal="center" vertical="center"/>
      <protection/>
    </xf>
    <xf numFmtId="0" fontId="26" fillId="35" borderId="45" xfId="51" applyFont="1" applyFill="1" applyBorder="1" applyAlignment="1">
      <alignment horizontal="center" vertical="center"/>
      <protection/>
    </xf>
    <xf numFmtId="0" fontId="8" fillId="35" borderId="32" xfId="0" applyFont="1" applyFill="1" applyBorder="1" applyAlignment="1" quotePrefix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35" fillId="35" borderId="32" xfId="51" applyFont="1" applyFill="1" applyBorder="1" applyAlignment="1">
      <alignment horizontal="center" vertical="center"/>
      <protection/>
    </xf>
    <xf numFmtId="2" fontId="2" fillId="34" borderId="19" xfId="64" applyNumberFormat="1" applyFont="1" applyFill="1" applyBorder="1" applyAlignment="1" applyProtection="1">
      <alignment/>
      <protection locked="0"/>
    </xf>
    <xf numFmtId="2" fontId="2" fillId="34" borderId="14" xfId="64" applyNumberFormat="1" applyFont="1" applyFill="1" applyBorder="1" applyAlignment="1" applyProtection="1">
      <alignment/>
      <protection locked="0"/>
    </xf>
    <xf numFmtId="2" fontId="2" fillId="34" borderId="10" xfId="64" applyNumberFormat="1" applyFont="1" applyFill="1" applyBorder="1" applyAlignment="1" applyProtection="1">
      <alignment/>
      <protection locked="0"/>
    </xf>
    <xf numFmtId="2" fontId="2" fillId="0" borderId="10" xfId="64" applyNumberFormat="1" applyFont="1" applyFill="1" applyBorder="1" applyAlignment="1" applyProtection="1">
      <alignment/>
      <protection locked="0"/>
    </xf>
    <xf numFmtId="2" fontId="2" fillId="34" borderId="27" xfId="64" applyNumberFormat="1" applyFont="1" applyFill="1" applyBorder="1" applyAlignment="1" applyProtection="1">
      <alignment/>
      <protection locked="0"/>
    </xf>
    <xf numFmtId="2" fontId="2" fillId="34" borderId="17" xfId="64" applyNumberFormat="1" applyFont="1" applyFill="1" applyBorder="1" applyAlignment="1" applyProtection="1">
      <alignment/>
      <protection locked="0"/>
    </xf>
    <xf numFmtId="2" fontId="2" fillId="34" borderId="37" xfId="64" applyNumberFormat="1" applyFont="1" applyFill="1" applyBorder="1" applyAlignment="1" applyProtection="1">
      <alignment/>
      <protection locked="0"/>
    </xf>
    <xf numFmtId="2" fontId="2" fillId="0" borderId="13" xfId="64" applyNumberFormat="1" applyFont="1" applyFill="1" applyBorder="1" applyAlignment="1" applyProtection="1">
      <alignment/>
      <protection locked="0"/>
    </xf>
    <xf numFmtId="2" fontId="2" fillId="34" borderId="11" xfId="64" applyNumberFormat="1" applyFont="1" applyFill="1" applyBorder="1" applyAlignment="1" applyProtection="1">
      <alignment/>
      <protection locked="0"/>
    </xf>
    <xf numFmtId="2" fontId="2" fillId="0" borderId="18" xfId="64" applyNumberFormat="1" applyFont="1" applyFill="1" applyBorder="1" applyAlignment="1" applyProtection="1">
      <alignment/>
      <protection locked="0"/>
    </xf>
    <xf numFmtId="2" fontId="2" fillId="0" borderId="19" xfId="64" applyNumberFormat="1" applyFont="1" applyFill="1" applyBorder="1" applyAlignment="1" applyProtection="1">
      <alignment/>
      <protection locked="0"/>
    </xf>
    <xf numFmtId="2" fontId="2" fillId="0" borderId="37" xfId="64" applyNumberFormat="1" applyFont="1" applyFill="1" applyBorder="1" applyAlignment="1" applyProtection="1">
      <alignment/>
      <protection locked="0"/>
    </xf>
    <xf numFmtId="2" fontId="2" fillId="0" borderId="14" xfId="64" applyNumberFormat="1" applyFont="1" applyFill="1" applyBorder="1" applyAlignment="1" applyProtection="1">
      <alignment/>
      <protection locked="0"/>
    </xf>
    <xf numFmtId="212" fontId="2" fillId="34" borderId="25" xfId="48" applyNumberFormat="1" applyFont="1" applyFill="1" applyBorder="1" applyAlignment="1" applyProtection="1">
      <alignment/>
      <protection locked="0"/>
    </xf>
    <xf numFmtId="212" fontId="2" fillId="34" borderId="25" xfId="48" applyNumberFormat="1" applyFont="1" applyFill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24</xdr:row>
      <xdr:rowOff>47625</xdr:rowOff>
    </xdr:from>
    <xdr:to>
      <xdr:col>3</xdr:col>
      <xdr:colOff>200025</xdr:colOff>
      <xdr:row>26</xdr:row>
      <xdr:rowOff>123825</xdr:rowOff>
    </xdr:to>
    <xdr:sp>
      <xdr:nvSpPr>
        <xdr:cNvPr id="1" name="Chave esquerda 13"/>
        <xdr:cNvSpPr>
          <a:spLocks/>
        </xdr:cNvSpPr>
      </xdr:nvSpPr>
      <xdr:spPr>
        <a:xfrm>
          <a:off x="3629025" y="4086225"/>
          <a:ext cx="104775" cy="400050"/>
        </a:xfrm>
        <a:prstGeom prst="leftBrace">
          <a:avLst>
            <a:gd name="adj1" fmla="val -47791"/>
            <a:gd name="adj2" fmla="val 8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390525</xdr:colOff>
      <xdr:row>34</xdr:row>
      <xdr:rowOff>142875</xdr:rowOff>
    </xdr:from>
    <xdr:to>
      <xdr:col>2</xdr:col>
      <xdr:colOff>438150</xdr:colOff>
      <xdr:row>37</xdr:row>
      <xdr:rowOff>28575</xdr:rowOff>
    </xdr:to>
    <xdr:sp>
      <xdr:nvSpPr>
        <xdr:cNvPr id="2" name="Colchete esquerdo 14"/>
        <xdr:cNvSpPr>
          <a:spLocks/>
        </xdr:cNvSpPr>
      </xdr:nvSpPr>
      <xdr:spPr>
        <a:xfrm>
          <a:off x="2533650" y="5848350"/>
          <a:ext cx="47625" cy="447675"/>
        </a:xfrm>
        <a:prstGeom prst="leftBracket">
          <a:avLst>
            <a:gd name="adj" fmla="val -49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38100</xdr:colOff>
      <xdr:row>34</xdr:row>
      <xdr:rowOff>104775</xdr:rowOff>
    </xdr:from>
    <xdr:to>
      <xdr:col>6</xdr:col>
      <xdr:colOff>95250</xdr:colOff>
      <xdr:row>37</xdr:row>
      <xdr:rowOff>0</xdr:rowOff>
    </xdr:to>
    <xdr:sp>
      <xdr:nvSpPr>
        <xdr:cNvPr id="3" name="Colchete direito 4"/>
        <xdr:cNvSpPr>
          <a:spLocks/>
        </xdr:cNvSpPr>
      </xdr:nvSpPr>
      <xdr:spPr>
        <a:xfrm>
          <a:off x="6553200" y="5810250"/>
          <a:ext cx="57150" cy="457200"/>
        </a:xfrm>
        <a:prstGeom prst="rightBracket">
          <a:avLst>
            <a:gd name="adj" fmla="val -49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38100</xdr:colOff>
      <xdr:row>40</xdr:row>
      <xdr:rowOff>104775</xdr:rowOff>
    </xdr:from>
    <xdr:to>
      <xdr:col>6</xdr:col>
      <xdr:colOff>95250</xdr:colOff>
      <xdr:row>42</xdr:row>
      <xdr:rowOff>152400</xdr:rowOff>
    </xdr:to>
    <xdr:sp>
      <xdr:nvSpPr>
        <xdr:cNvPr id="4" name="Colchete direito 5"/>
        <xdr:cNvSpPr>
          <a:spLocks/>
        </xdr:cNvSpPr>
      </xdr:nvSpPr>
      <xdr:spPr>
        <a:xfrm>
          <a:off x="6553200" y="6867525"/>
          <a:ext cx="57150" cy="447675"/>
        </a:xfrm>
        <a:prstGeom prst="rightBracket">
          <a:avLst>
            <a:gd name="adj" fmla="val -48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371475</xdr:colOff>
      <xdr:row>40</xdr:row>
      <xdr:rowOff>133350</xdr:rowOff>
    </xdr:from>
    <xdr:to>
      <xdr:col>2</xdr:col>
      <xdr:colOff>419100</xdr:colOff>
      <xdr:row>43</xdr:row>
      <xdr:rowOff>9525</xdr:rowOff>
    </xdr:to>
    <xdr:sp>
      <xdr:nvSpPr>
        <xdr:cNvPr id="5" name="Colchete esquerdo 6"/>
        <xdr:cNvSpPr>
          <a:spLocks/>
        </xdr:cNvSpPr>
      </xdr:nvSpPr>
      <xdr:spPr>
        <a:xfrm>
          <a:off x="2514600" y="6896100"/>
          <a:ext cx="47625" cy="438150"/>
        </a:xfrm>
        <a:prstGeom prst="leftBracket">
          <a:avLst>
            <a:gd name="adj" fmla="val -49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180975</xdr:colOff>
      <xdr:row>2</xdr:row>
      <xdr:rowOff>95250</xdr:rowOff>
    </xdr:from>
    <xdr:to>
      <xdr:col>1</xdr:col>
      <xdr:colOff>1457325</xdr:colOff>
      <xdr:row>8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286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666750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zoomScalePageLayoutView="0" workbookViewId="0" topLeftCell="A2">
      <selection activeCell="G21" sqref="G21"/>
    </sheetView>
  </sheetViews>
  <sheetFormatPr defaultColWidth="9.140625" defaultRowHeight="12.75"/>
  <cols>
    <col min="1" max="1" width="5.7109375" style="0" bestFit="1" customWidth="1"/>
    <col min="2" max="2" width="45.140625" style="0" customWidth="1"/>
    <col min="3" max="5" width="14.28125" style="0" customWidth="1"/>
    <col min="7" max="7" width="12.28125" style="0" customWidth="1"/>
  </cols>
  <sheetData>
    <row r="1" spans="1:5" ht="15.75" customHeight="1">
      <c r="A1" s="183" t="s">
        <v>79</v>
      </c>
      <c r="B1" s="183"/>
      <c r="C1" s="183"/>
      <c r="D1" s="183"/>
      <c r="E1" s="183"/>
    </row>
    <row r="2" spans="1:5" ht="12.75">
      <c r="A2" s="183"/>
      <c r="B2" s="183"/>
      <c r="C2" s="183"/>
      <c r="D2" s="183"/>
      <c r="E2" s="183"/>
    </row>
    <row r="3" spans="1:5" ht="27.75" customHeight="1">
      <c r="A3" s="183"/>
      <c r="B3" s="183"/>
      <c r="C3" s="183"/>
      <c r="D3" s="183"/>
      <c r="E3" s="183"/>
    </row>
    <row r="4" spans="1:5" ht="11.25" customHeight="1">
      <c r="A4" s="183"/>
      <c r="B4" s="183"/>
      <c r="C4" s="183"/>
      <c r="D4" s="183"/>
      <c r="E4" s="183"/>
    </row>
    <row r="5" spans="1:5" ht="12.75">
      <c r="A5" s="53" t="s">
        <v>7</v>
      </c>
      <c r="B5" s="114" t="s">
        <v>8</v>
      </c>
      <c r="C5" s="114"/>
      <c r="D5" s="114"/>
      <c r="E5" s="51" t="s">
        <v>5</v>
      </c>
    </row>
    <row r="6" spans="1:5" ht="12.75">
      <c r="A6" s="53" t="s">
        <v>9</v>
      </c>
      <c r="B6" s="114" t="str">
        <f>'Planilha-Orçamentária'!B6</f>
        <v>CENTRO DE RESERVAÇÃO DO RUI BARBOSA</v>
      </c>
      <c r="C6" s="114"/>
      <c r="D6" s="114"/>
      <c r="E6" s="51" t="str">
        <f>'Planilha-Orçamentária'!E6</f>
        <v>DAEE</v>
      </c>
    </row>
    <row r="7" spans="1:5" ht="12.75">
      <c r="A7" s="64"/>
      <c r="B7" s="65"/>
      <c r="C7" s="66"/>
      <c r="D7" s="66"/>
      <c r="E7" s="67" t="s">
        <v>59</v>
      </c>
    </row>
    <row r="8" spans="1:5" ht="12.75">
      <c r="A8" s="68" t="s">
        <v>0</v>
      </c>
      <c r="B8" s="69" t="s">
        <v>10</v>
      </c>
      <c r="C8" s="51" t="s">
        <v>42</v>
      </c>
      <c r="D8" s="51" t="s">
        <v>43</v>
      </c>
      <c r="E8" s="51" t="s">
        <v>49</v>
      </c>
    </row>
    <row r="9" spans="1:5" ht="12.75">
      <c r="A9" s="70">
        <v>1</v>
      </c>
      <c r="B9" s="71" t="s">
        <v>11</v>
      </c>
      <c r="C9" s="198">
        <v>0</v>
      </c>
      <c r="D9" s="198">
        <v>0</v>
      </c>
      <c r="E9" s="198">
        <v>0</v>
      </c>
    </row>
    <row r="10" spans="1:5" ht="12.75">
      <c r="A10" s="70">
        <v>2</v>
      </c>
      <c r="B10" s="71" t="s">
        <v>13</v>
      </c>
      <c r="C10" s="198">
        <v>0</v>
      </c>
      <c r="D10" s="198">
        <v>0</v>
      </c>
      <c r="E10" s="198">
        <v>0</v>
      </c>
    </row>
    <row r="11" spans="1:5" ht="12.75">
      <c r="A11" s="70">
        <v>3</v>
      </c>
      <c r="B11" s="71" t="s">
        <v>15</v>
      </c>
      <c r="C11" s="198">
        <v>0</v>
      </c>
      <c r="D11" s="198">
        <v>0</v>
      </c>
      <c r="E11" s="198">
        <v>0</v>
      </c>
    </row>
    <row r="12" spans="1:5" ht="12.75">
      <c r="A12" s="70">
        <v>4</v>
      </c>
      <c r="B12" s="71" t="s">
        <v>16</v>
      </c>
      <c r="C12" s="198">
        <v>0</v>
      </c>
      <c r="D12" s="198">
        <v>0</v>
      </c>
      <c r="E12" s="198">
        <v>0</v>
      </c>
    </row>
    <row r="13" spans="1:5" ht="12.75">
      <c r="A13" s="70">
        <v>5</v>
      </c>
      <c r="B13" s="71" t="s">
        <v>19</v>
      </c>
      <c r="C13" s="198">
        <v>0</v>
      </c>
      <c r="D13" s="198">
        <v>0</v>
      </c>
      <c r="E13" s="198">
        <v>0</v>
      </c>
    </row>
    <row r="14" spans="1:5" ht="12.75">
      <c r="A14" s="70">
        <v>6</v>
      </c>
      <c r="B14" s="95" t="s">
        <v>22</v>
      </c>
      <c r="C14" s="198">
        <v>0</v>
      </c>
      <c r="D14" s="198">
        <v>0</v>
      </c>
      <c r="E14" s="198">
        <v>0</v>
      </c>
    </row>
    <row r="15" spans="1:5" ht="12.75">
      <c r="A15" s="70">
        <v>7</v>
      </c>
      <c r="B15" s="96" t="s">
        <v>23</v>
      </c>
      <c r="C15" s="198">
        <v>0</v>
      </c>
      <c r="D15" s="198">
        <v>0</v>
      </c>
      <c r="E15" s="198">
        <v>0</v>
      </c>
    </row>
    <row r="16" spans="1:5" ht="12.75">
      <c r="A16" s="70">
        <v>8</v>
      </c>
      <c r="B16" s="71" t="s">
        <v>27</v>
      </c>
      <c r="C16" s="198">
        <v>0</v>
      </c>
      <c r="D16" s="198">
        <v>0</v>
      </c>
      <c r="E16" s="198">
        <v>0</v>
      </c>
    </row>
    <row r="17" spans="1:5" ht="12.75">
      <c r="A17" s="70">
        <v>9</v>
      </c>
      <c r="B17" s="71" t="s">
        <v>72</v>
      </c>
      <c r="C17" s="198">
        <v>0</v>
      </c>
      <c r="D17" s="198">
        <v>0</v>
      </c>
      <c r="E17" s="198">
        <v>0</v>
      </c>
    </row>
    <row r="18" spans="1:5" ht="12.75">
      <c r="A18" s="70">
        <v>10</v>
      </c>
      <c r="B18" s="71" t="s">
        <v>31</v>
      </c>
      <c r="C18" s="198">
        <v>0</v>
      </c>
      <c r="D18" s="198">
        <v>0</v>
      </c>
      <c r="E18" s="198">
        <v>0</v>
      </c>
    </row>
    <row r="19" spans="1:5" ht="12.75">
      <c r="A19" s="70">
        <v>11</v>
      </c>
      <c r="B19" s="71" t="s">
        <v>32</v>
      </c>
      <c r="C19" s="198">
        <v>0</v>
      </c>
      <c r="D19" s="198">
        <v>0</v>
      </c>
      <c r="E19" s="198">
        <v>0</v>
      </c>
    </row>
    <row r="20" spans="1:5" ht="12.75">
      <c r="A20" s="70">
        <v>12</v>
      </c>
      <c r="B20" s="71" t="s">
        <v>33</v>
      </c>
      <c r="C20" s="198">
        <v>0</v>
      </c>
      <c r="D20" s="198">
        <v>0</v>
      </c>
      <c r="E20" s="198">
        <v>0</v>
      </c>
    </row>
    <row r="21" spans="1:5" ht="12.75">
      <c r="A21" s="70">
        <v>13</v>
      </c>
      <c r="B21" s="71" t="s">
        <v>73</v>
      </c>
      <c r="C21" s="198">
        <v>0</v>
      </c>
      <c r="D21" s="198">
        <v>0</v>
      </c>
      <c r="E21" s="198">
        <v>0</v>
      </c>
    </row>
    <row r="22" spans="1:5" ht="12.75">
      <c r="A22" s="70">
        <v>14</v>
      </c>
      <c r="B22" s="71" t="s">
        <v>76</v>
      </c>
      <c r="C22" s="198">
        <v>0</v>
      </c>
      <c r="D22" s="198">
        <v>0</v>
      </c>
      <c r="E22" s="198">
        <v>0</v>
      </c>
    </row>
    <row r="23" spans="1:5" ht="12.75">
      <c r="A23" s="72">
        <v>15</v>
      </c>
      <c r="B23" s="73" t="s">
        <v>38</v>
      </c>
      <c r="C23" s="198">
        <v>0</v>
      </c>
      <c r="D23" s="198">
        <v>0</v>
      </c>
      <c r="E23" s="198">
        <v>0</v>
      </c>
    </row>
    <row r="24" spans="1:5" ht="12.75">
      <c r="A24" s="72">
        <v>16</v>
      </c>
      <c r="B24" s="73" t="s">
        <v>74</v>
      </c>
      <c r="C24" s="198">
        <v>0</v>
      </c>
      <c r="D24" s="198">
        <v>0</v>
      </c>
      <c r="E24" s="198">
        <v>0</v>
      </c>
    </row>
    <row r="25" spans="1:5" ht="12.75">
      <c r="A25" s="72">
        <v>17</v>
      </c>
      <c r="B25" s="73" t="s">
        <v>75</v>
      </c>
      <c r="C25" s="198">
        <v>0</v>
      </c>
      <c r="D25" s="198">
        <v>0</v>
      </c>
      <c r="E25" s="198">
        <v>0</v>
      </c>
    </row>
    <row r="26" spans="1:5" ht="12.75">
      <c r="A26" s="72">
        <v>18</v>
      </c>
      <c r="B26" s="73" t="s">
        <v>70</v>
      </c>
      <c r="C26" s="199">
        <v>0</v>
      </c>
      <c r="D26" s="199">
        <v>0</v>
      </c>
      <c r="E26" s="199">
        <v>0</v>
      </c>
    </row>
    <row r="27" spans="1:5" ht="12.75">
      <c r="A27" s="72">
        <v>19</v>
      </c>
      <c r="B27" s="73" t="s">
        <v>40</v>
      </c>
      <c r="C27" s="199">
        <v>0</v>
      </c>
      <c r="D27" s="199">
        <v>0</v>
      </c>
      <c r="E27" s="199">
        <v>0</v>
      </c>
    </row>
    <row r="28" spans="1:5" ht="12.75">
      <c r="A28" s="72">
        <v>20</v>
      </c>
      <c r="B28" s="73" t="s">
        <v>41</v>
      </c>
      <c r="C28" s="199">
        <v>0</v>
      </c>
      <c r="D28" s="199">
        <v>0</v>
      </c>
      <c r="E28" s="199">
        <v>0</v>
      </c>
    </row>
    <row r="29" spans="1:5" ht="12.75">
      <c r="A29" s="115" t="s">
        <v>44</v>
      </c>
      <c r="B29" s="115"/>
      <c r="C29" s="74">
        <f>SUM(C9:C28)</f>
        <v>0</v>
      </c>
      <c r="D29" s="74">
        <f>SUM(D9:D28)</f>
        <v>0</v>
      </c>
      <c r="E29" s="74">
        <f>SUM(E9:E28)</f>
        <v>0</v>
      </c>
    </row>
    <row r="30" spans="1:5" ht="12.75">
      <c r="A30" s="116" t="s">
        <v>45</v>
      </c>
      <c r="B30" s="116"/>
      <c r="C30" s="165" t="e">
        <f>C29/C31</f>
        <v>#DIV/0!</v>
      </c>
      <c r="D30" s="75" t="e">
        <f>D29/C31</f>
        <v>#DIV/0!</v>
      </c>
      <c r="E30" s="75" t="e">
        <f>E29/C31</f>
        <v>#DIV/0!</v>
      </c>
    </row>
    <row r="31" spans="1:5" ht="12.75">
      <c r="A31" s="116" t="s">
        <v>6</v>
      </c>
      <c r="B31" s="116"/>
      <c r="C31" s="113">
        <f>SUM(C29,D29,E29)</f>
        <v>0</v>
      </c>
      <c r="D31" s="113"/>
      <c r="E31" s="113"/>
    </row>
  </sheetData>
  <sheetProtection/>
  <mergeCells count="7">
    <mergeCell ref="C31:E31"/>
    <mergeCell ref="A1:E4"/>
    <mergeCell ref="B5:D5"/>
    <mergeCell ref="B6:D6"/>
    <mergeCell ref="A29:B29"/>
    <mergeCell ref="A30:B30"/>
    <mergeCell ref="A31:B31"/>
  </mergeCells>
  <printOptions/>
  <pageMargins left="0.7" right="0.7" top="0.75" bottom="0.75" header="0.3" footer="0.3"/>
  <pageSetup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K42" sqref="K42"/>
    </sheetView>
  </sheetViews>
  <sheetFormatPr defaultColWidth="9.140625" defaultRowHeight="12.75"/>
  <cols>
    <col min="2" max="2" width="23.00390625" style="0" customWidth="1"/>
    <col min="3" max="3" width="20.8515625" style="0" customWidth="1"/>
    <col min="4" max="4" width="26.421875" style="0" customWidth="1"/>
  </cols>
  <sheetData>
    <row r="1" spans="1:14" ht="12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3.5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2.75">
      <c r="A3" s="161"/>
      <c r="B3" s="184" t="s">
        <v>113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160"/>
    </row>
    <row r="4" spans="1:14" ht="12.75">
      <c r="A4" s="161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160"/>
    </row>
    <row r="5" spans="1:14" ht="12.75">
      <c r="A5" s="161"/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60"/>
    </row>
    <row r="6" spans="1:14" ht="12.75">
      <c r="A6" s="161"/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160"/>
    </row>
    <row r="7" spans="1:14" ht="12.75">
      <c r="A7" s="161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  <c r="N7" s="160"/>
    </row>
    <row r="8" spans="1:14" ht="12.75">
      <c r="A8" s="161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0"/>
      <c r="N8" s="160"/>
    </row>
    <row r="9" spans="1:14" ht="13.5" thickBot="1">
      <c r="A9" s="161"/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160"/>
    </row>
    <row r="10" spans="1:14" ht="16.5" thickBot="1">
      <c r="A10" s="161"/>
      <c r="B10" s="117" t="s">
        <v>80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160"/>
    </row>
    <row r="11" spans="1:14" ht="12.75">
      <c r="A11" s="161"/>
      <c r="B11" s="120"/>
      <c r="C11" s="121" t="s">
        <v>112</v>
      </c>
      <c r="D11" s="121"/>
      <c r="E11" s="121"/>
      <c r="F11" s="121"/>
      <c r="G11" s="121"/>
      <c r="H11" s="121"/>
      <c r="I11" s="121"/>
      <c r="J11" s="121"/>
      <c r="K11" s="121"/>
      <c r="L11" s="122"/>
      <c r="M11" s="123"/>
      <c r="N11" s="160"/>
    </row>
    <row r="12" spans="1:14" ht="12.75">
      <c r="A12" s="161"/>
      <c r="B12" s="120"/>
      <c r="C12" s="122"/>
      <c r="D12" s="124"/>
      <c r="E12" s="124"/>
      <c r="F12" s="124"/>
      <c r="G12" s="124"/>
      <c r="H12" s="124"/>
      <c r="I12" s="124"/>
      <c r="J12" s="124"/>
      <c r="K12" s="124"/>
      <c r="L12" s="124"/>
      <c r="M12" s="123"/>
      <c r="N12" s="160"/>
    </row>
    <row r="13" spans="1:14" ht="12.75">
      <c r="A13" s="161"/>
      <c r="B13" s="120"/>
      <c r="C13" s="125"/>
      <c r="D13" s="124"/>
      <c r="E13" s="124"/>
      <c r="F13" s="124"/>
      <c r="G13" s="124"/>
      <c r="H13" s="124"/>
      <c r="I13" s="124"/>
      <c r="J13" s="124"/>
      <c r="K13" s="124"/>
      <c r="L13" s="122"/>
      <c r="M13" s="123"/>
      <c r="N13" s="160"/>
    </row>
    <row r="14" spans="1:14" ht="12.75">
      <c r="A14" s="161"/>
      <c r="B14" s="120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3"/>
      <c r="N14" s="160"/>
    </row>
    <row r="15" spans="1:14" ht="12.75">
      <c r="A15" s="161"/>
      <c r="B15" s="120"/>
      <c r="C15" s="122"/>
      <c r="D15" s="126" t="s">
        <v>81</v>
      </c>
      <c r="E15" s="124"/>
      <c r="F15" s="124"/>
      <c r="G15" s="124"/>
      <c r="H15" s="124"/>
      <c r="I15" s="124"/>
      <c r="J15" s="124"/>
      <c r="K15" s="124"/>
      <c r="L15" s="124"/>
      <c r="M15" s="123"/>
      <c r="N15" s="160"/>
    </row>
    <row r="16" spans="1:14" ht="13.5" thickBot="1">
      <c r="A16" s="161"/>
      <c r="B16" s="120"/>
      <c r="C16" s="127"/>
      <c r="D16" s="127"/>
      <c r="E16" s="127"/>
      <c r="F16" s="127"/>
      <c r="G16" s="127"/>
      <c r="H16" s="127"/>
      <c r="I16" s="128" t="s">
        <v>82</v>
      </c>
      <c r="J16" s="128" t="s">
        <v>83</v>
      </c>
      <c r="K16" s="128" t="s">
        <v>84</v>
      </c>
      <c r="L16" s="127"/>
      <c r="M16" s="123"/>
      <c r="N16" s="160"/>
    </row>
    <row r="17" spans="1:14" ht="13.5" thickBot="1">
      <c r="A17" s="161"/>
      <c r="B17" s="120"/>
      <c r="C17" s="129" t="s">
        <v>85</v>
      </c>
      <c r="D17" s="130" t="s">
        <v>86</v>
      </c>
      <c r="E17" s="131"/>
      <c r="F17" s="162">
        <v>0</v>
      </c>
      <c r="G17" s="132" t="s">
        <v>87</v>
      </c>
      <c r="H17" s="133"/>
      <c r="I17" s="134">
        <v>0.0343</v>
      </c>
      <c r="J17" s="134">
        <v>0.0493</v>
      </c>
      <c r="K17" s="134">
        <v>0.0671</v>
      </c>
      <c r="L17" s="127"/>
      <c r="M17" s="123"/>
      <c r="N17" s="160"/>
    </row>
    <row r="18" spans="1:14" ht="13.5" thickBot="1">
      <c r="A18" s="161"/>
      <c r="B18" s="120"/>
      <c r="C18" s="122"/>
      <c r="D18" s="135"/>
      <c r="E18" s="135"/>
      <c r="F18" s="122"/>
      <c r="G18" s="124"/>
      <c r="H18" s="124"/>
      <c r="I18" s="124"/>
      <c r="J18" s="124"/>
      <c r="K18" s="124"/>
      <c r="L18" s="124"/>
      <c r="M18" s="123"/>
      <c r="N18" s="160"/>
    </row>
    <row r="19" spans="1:14" ht="13.5" thickBot="1">
      <c r="A19" s="161"/>
      <c r="B19" s="120"/>
      <c r="C19" s="129" t="s">
        <v>88</v>
      </c>
      <c r="D19" s="130" t="s">
        <v>89</v>
      </c>
      <c r="E19" s="131"/>
      <c r="F19" s="162">
        <v>0</v>
      </c>
      <c r="G19" s="132" t="s">
        <v>87</v>
      </c>
      <c r="H19" s="133"/>
      <c r="I19" s="134">
        <v>0.0094</v>
      </c>
      <c r="J19" s="134">
        <v>0.0099</v>
      </c>
      <c r="K19" s="134">
        <v>0.0117</v>
      </c>
      <c r="L19" s="127"/>
      <c r="M19" s="123"/>
      <c r="N19" s="160"/>
    </row>
    <row r="20" spans="1:14" ht="13.5" thickBot="1">
      <c r="A20" s="161"/>
      <c r="B20" s="120"/>
      <c r="C20" s="122"/>
      <c r="D20" s="135"/>
      <c r="E20" s="135"/>
      <c r="F20" s="122"/>
      <c r="G20" s="124"/>
      <c r="H20" s="124"/>
      <c r="I20" s="124"/>
      <c r="J20" s="124"/>
      <c r="K20" s="124"/>
      <c r="L20" s="124"/>
      <c r="M20" s="123"/>
      <c r="N20" s="160"/>
    </row>
    <row r="21" spans="1:14" ht="13.5" thickBot="1">
      <c r="A21" s="161"/>
      <c r="B21" s="120"/>
      <c r="C21" s="129" t="s">
        <v>90</v>
      </c>
      <c r="D21" s="130" t="s">
        <v>91</v>
      </c>
      <c r="E21" s="131"/>
      <c r="F21" s="162">
        <v>0</v>
      </c>
      <c r="G21" s="132" t="s">
        <v>87</v>
      </c>
      <c r="H21" s="133"/>
      <c r="I21" s="134">
        <v>0.0028</v>
      </c>
      <c r="J21" s="134">
        <v>0.0049</v>
      </c>
      <c r="K21" s="134">
        <v>0.0075</v>
      </c>
      <c r="L21" s="127"/>
      <c r="M21" s="123"/>
      <c r="N21" s="160"/>
    </row>
    <row r="22" spans="1:14" ht="13.5" thickBot="1">
      <c r="A22" s="161"/>
      <c r="B22" s="120"/>
      <c r="C22" s="122"/>
      <c r="D22" s="135"/>
      <c r="E22" s="135"/>
      <c r="F22" s="122"/>
      <c r="G22" s="124"/>
      <c r="H22" s="124"/>
      <c r="I22" s="124"/>
      <c r="J22" s="124"/>
      <c r="K22" s="124"/>
      <c r="L22" s="124"/>
      <c r="M22" s="123"/>
      <c r="N22" s="160"/>
    </row>
    <row r="23" spans="1:14" ht="13.5" thickBot="1">
      <c r="A23" s="161"/>
      <c r="B23" s="120"/>
      <c r="C23" s="129" t="s">
        <v>92</v>
      </c>
      <c r="D23" s="130" t="s">
        <v>93</v>
      </c>
      <c r="E23" s="131"/>
      <c r="F23" s="162">
        <v>0</v>
      </c>
      <c r="G23" s="132" t="s">
        <v>87</v>
      </c>
      <c r="H23" s="133"/>
      <c r="I23" s="134">
        <v>0.01</v>
      </c>
      <c r="J23" s="134">
        <v>0.0139</v>
      </c>
      <c r="K23" s="134">
        <v>0.0174</v>
      </c>
      <c r="L23" s="127"/>
      <c r="M23" s="123"/>
      <c r="N23" s="160"/>
    </row>
    <row r="24" spans="1:14" ht="13.5" thickBot="1">
      <c r="A24" s="161"/>
      <c r="B24" s="120"/>
      <c r="C24" s="122"/>
      <c r="D24" s="135"/>
      <c r="E24" s="135"/>
      <c r="F24" s="122"/>
      <c r="G24" s="124"/>
      <c r="H24" s="124"/>
      <c r="I24" s="124"/>
      <c r="J24" s="124"/>
      <c r="K24" s="124"/>
      <c r="L24" s="124"/>
      <c r="M24" s="123"/>
      <c r="N24" s="160"/>
    </row>
    <row r="25" spans="1:14" ht="12.75">
      <c r="A25" s="161"/>
      <c r="B25" s="120"/>
      <c r="C25" s="122"/>
      <c r="D25" s="136" t="s">
        <v>94</v>
      </c>
      <c r="E25" s="137"/>
      <c r="F25" s="163">
        <v>0</v>
      </c>
      <c r="G25" s="138" t="s">
        <v>87</v>
      </c>
      <c r="H25" s="139"/>
      <c r="I25" s="124"/>
      <c r="J25" s="124"/>
      <c r="K25" s="124"/>
      <c r="L25" s="124"/>
      <c r="M25" s="123"/>
      <c r="N25" s="160"/>
    </row>
    <row r="26" spans="1:14" ht="12.75">
      <c r="A26" s="161"/>
      <c r="B26" s="120"/>
      <c r="C26" s="129" t="s">
        <v>95</v>
      </c>
      <c r="D26" s="140" t="s">
        <v>96</v>
      </c>
      <c r="E26" s="122"/>
      <c r="F26" s="164">
        <v>0</v>
      </c>
      <c r="G26" s="123" t="s">
        <v>87</v>
      </c>
      <c r="H26" s="139"/>
      <c r="I26" s="124"/>
      <c r="J26" s="124"/>
      <c r="K26" s="124"/>
      <c r="L26" s="124"/>
      <c r="M26" s="123"/>
      <c r="N26" s="160"/>
    </row>
    <row r="27" spans="1:14" ht="12.75">
      <c r="A27" s="161"/>
      <c r="B27" s="120"/>
      <c r="C27" s="122"/>
      <c r="D27" s="140" t="s">
        <v>97</v>
      </c>
      <c r="E27" s="122"/>
      <c r="F27" s="164">
        <v>0</v>
      </c>
      <c r="G27" s="123" t="s">
        <v>87</v>
      </c>
      <c r="H27" s="139"/>
      <c r="I27" s="124"/>
      <c r="J27" s="124"/>
      <c r="K27" s="124"/>
      <c r="L27" s="124"/>
      <c r="M27" s="123"/>
      <c r="N27" s="160"/>
    </row>
    <row r="28" spans="1:14" ht="13.5" thickBot="1">
      <c r="A28" s="161"/>
      <c r="B28" s="120"/>
      <c r="C28" s="122"/>
      <c r="D28" s="140" t="s">
        <v>98</v>
      </c>
      <c r="E28" s="122"/>
      <c r="F28" s="164">
        <v>0</v>
      </c>
      <c r="G28" s="123" t="s">
        <v>87</v>
      </c>
      <c r="H28" s="139"/>
      <c r="I28" s="124"/>
      <c r="J28" s="124"/>
      <c r="K28" s="124"/>
      <c r="L28" s="124"/>
      <c r="M28" s="123"/>
      <c r="N28" s="160"/>
    </row>
    <row r="29" spans="1:14" ht="13.5" thickBot="1">
      <c r="A29" s="161"/>
      <c r="B29" s="120"/>
      <c r="C29" s="122"/>
      <c r="D29" s="141" t="s">
        <v>99</v>
      </c>
      <c r="E29" s="142"/>
      <c r="F29" s="162">
        <v>0</v>
      </c>
      <c r="G29" s="132" t="s">
        <v>87</v>
      </c>
      <c r="H29" s="139"/>
      <c r="I29" s="124"/>
      <c r="J29" s="124"/>
      <c r="K29" s="124"/>
      <c r="L29" s="124"/>
      <c r="M29" s="123"/>
      <c r="N29" s="160"/>
    </row>
    <row r="30" spans="1:14" ht="13.5" thickBot="1">
      <c r="A30" s="161"/>
      <c r="B30" s="120"/>
      <c r="C30" s="122"/>
      <c r="D30" s="135"/>
      <c r="E30" s="135"/>
      <c r="F30" s="122"/>
      <c r="G30" s="124"/>
      <c r="H30" s="124"/>
      <c r="I30" s="124"/>
      <c r="J30" s="124"/>
      <c r="K30" s="124"/>
      <c r="L30" s="124"/>
      <c r="M30" s="123"/>
      <c r="N30" s="160"/>
    </row>
    <row r="31" spans="1:14" ht="13.5" thickBot="1">
      <c r="A31" s="161"/>
      <c r="B31" s="120"/>
      <c r="C31" s="129" t="s">
        <v>100</v>
      </c>
      <c r="D31" s="130" t="s">
        <v>101</v>
      </c>
      <c r="E31" s="131"/>
      <c r="F31" s="162">
        <v>0</v>
      </c>
      <c r="G31" s="132" t="s">
        <v>87</v>
      </c>
      <c r="H31" s="133"/>
      <c r="I31" s="134">
        <v>0.0674</v>
      </c>
      <c r="J31" s="134">
        <v>0.0804</v>
      </c>
      <c r="K31" s="134">
        <v>0.094</v>
      </c>
      <c r="L31" s="127"/>
      <c r="M31" s="123"/>
      <c r="N31" s="160"/>
    </row>
    <row r="32" spans="1:14" ht="12.75">
      <c r="A32" s="161"/>
      <c r="B32" s="120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3"/>
      <c r="N32" s="160"/>
    </row>
    <row r="33" spans="1:14" ht="12.75">
      <c r="A33" s="161"/>
      <c r="B33" s="120"/>
      <c r="C33" s="124"/>
      <c r="D33" s="124"/>
      <c r="E33" s="122"/>
      <c r="F33" s="124"/>
      <c r="G33" s="124"/>
      <c r="H33" s="124"/>
      <c r="I33" s="124"/>
      <c r="J33" s="124"/>
      <c r="K33" s="124"/>
      <c r="L33" s="124"/>
      <c r="M33" s="123"/>
      <c r="N33" s="160"/>
    </row>
    <row r="34" spans="1:14" ht="13.5" thickBot="1">
      <c r="A34" s="161"/>
      <c r="B34" s="120"/>
      <c r="C34" s="143" t="s">
        <v>102</v>
      </c>
      <c r="D34" s="143"/>
      <c r="E34" s="124"/>
      <c r="F34" s="124"/>
      <c r="G34" s="124"/>
      <c r="H34" s="124"/>
      <c r="I34" s="124"/>
      <c r="J34" s="124"/>
      <c r="K34" s="124"/>
      <c r="L34" s="124"/>
      <c r="M34" s="123"/>
      <c r="N34" s="160"/>
    </row>
    <row r="35" spans="1:14" ht="12.75">
      <c r="A35" s="161"/>
      <c r="B35" s="120"/>
      <c r="C35" s="144"/>
      <c r="D35" s="145"/>
      <c r="E35" s="145"/>
      <c r="F35" s="145"/>
      <c r="G35" s="145"/>
      <c r="H35" s="145"/>
      <c r="I35" s="145"/>
      <c r="J35" s="138"/>
      <c r="K35" s="139"/>
      <c r="L35" s="124"/>
      <c r="M35" s="123"/>
      <c r="N35" s="160"/>
    </row>
    <row r="36" spans="1:14" ht="18.75">
      <c r="A36" s="161"/>
      <c r="B36" s="120"/>
      <c r="C36" s="146" t="s">
        <v>103</v>
      </c>
      <c r="D36" s="147" t="s">
        <v>104</v>
      </c>
      <c r="E36" s="148" t="s">
        <v>36</v>
      </c>
      <c r="F36" s="149">
        <v>1</v>
      </c>
      <c r="G36" s="122"/>
      <c r="H36" s="129" t="s">
        <v>105</v>
      </c>
      <c r="I36" s="149">
        <v>100</v>
      </c>
      <c r="J36" s="123"/>
      <c r="K36" s="139"/>
      <c r="L36" s="124"/>
      <c r="M36" s="123"/>
      <c r="N36" s="160"/>
    </row>
    <row r="37" spans="1:14" ht="12.75">
      <c r="A37" s="161"/>
      <c r="B37" s="120"/>
      <c r="C37" s="120"/>
      <c r="D37" s="149" t="s">
        <v>106</v>
      </c>
      <c r="E37" s="122"/>
      <c r="F37" s="124"/>
      <c r="G37" s="124"/>
      <c r="H37" s="124"/>
      <c r="I37" s="124"/>
      <c r="J37" s="123"/>
      <c r="K37" s="139"/>
      <c r="L37" s="124"/>
      <c r="M37" s="123"/>
      <c r="N37" s="160"/>
    </row>
    <row r="38" spans="1:14" ht="13.5" thickBot="1">
      <c r="A38" s="161"/>
      <c r="B38" s="120"/>
      <c r="C38" s="150"/>
      <c r="D38" s="151"/>
      <c r="E38" s="151"/>
      <c r="F38" s="151"/>
      <c r="G38" s="151"/>
      <c r="H38" s="151"/>
      <c r="I38" s="151"/>
      <c r="J38" s="152"/>
      <c r="K38" s="139"/>
      <c r="L38" s="124"/>
      <c r="M38" s="123"/>
      <c r="N38" s="160"/>
    </row>
    <row r="39" spans="1:14" ht="12.75">
      <c r="A39" s="161"/>
      <c r="B39" s="120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3"/>
      <c r="N39" s="160"/>
    </row>
    <row r="40" spans="1:14" ht="12.75">
      <c r="A40" s="161"/>
      <c r="B40" s="120"/>
      <c r="C40" s="153" t="s">
        <v>107</v>
      </c>
      <c r="D40" s="153"/>
      <c r="E40" s="124"/>
      <c r="F40" s="124"/>
      <c r="G40" s="124"/>
      <c r="H40" s="124"/>
      <c r="I40" s="124"/>
      <c r="J40" s="124"/>
      <c r="K40" s="124"/>
      <c r="L40" s="124"/>
      <c r="M40" s="123"/>
      <c r="N40" s="160"/>
    </row>
    <row r="41" spans="1:14" ht="12.75">
      <c r="A41" s="161"/>
      <c r="B41" s="120"/>
      <c r="C41" s="127"/>
      <c r="D41" s="124"/>
      <c r="E41" s="124"/>
      <c r="F41" s="124"/>
      <c r="G41" s="127"/>
      <c r="H41" s="124"/>
      <c r="I41" s="124"/>
      <c r="J41" s="124"/>
      <c r="K41" s="124"/>
      <c r="L41" s="124"/>
      <c r="M41" s="123"/>
      <c r="N41" s="160"/>
    </row>
    <row r="42" spans="1:14" ht="18.75">
      <c r="A42" s="161"/>
      <c r="B42" s="120"/>
      <c r="C42" s="126" t="s">
        <v>108</v>
      </c>
      <c r="D42" s="154">
        <f>(1+(F17/100)+(F21/100)+(F23/100))*(1+(F19/100))*(1+(F31/100))</f>
        <v>1</v>
      </c>
      <c r="E42" s="148" t="s">
        <v>36</v>
      </c>
      <c r="F42" s="149">
        <v>1</v>
      </c>
      <c r="G42" s="122"/>
      <c r="H42" s="129" t="s">
        <v>105</v>
      </c>
      <c r="I42" s="149">
        <v>100</v>
      </c>
      <c r="J42" s="129" t="s">
        <v>109</v>
      </c>
      <c r="K42" s="155">
        <f>((D42/D43)-F42)*100</f>
        <v>0</v>
      </c>
      <c r="L42" s="126" t="s">
        <v>87</v>
      </c>
      <c r="M42" s="123"/>
      <c r="N42" s="160"/>
    </row>
    <row r="43" spans="1:14" ht="12.75">
      <c r="A43" s="161"/>
      <c r="B43" s="120"/>
      <c r="C43" s="122"/>
      <c r="D43" s="149">
        <f>(1-(F29/100))</f>
        <v>1</v>
      </c>
      <c r="E43" s="122"/>
      <c r="F43" s="124"/>
      <c r="G43" s="124"/>
      <c r="H43" s="124"/>
      <c r="I43" s="124"/>
      <c r="J43" s="124"/>
      <c r="K43" s="124"/>
      <c r="L43" s="124"/>
      <c r="M43" s="123"/>
      <c r="N43" s="160"/>
    </row>
    <row r="44" spans="1:14" ht="12.75">
      <c r="A44" s="161"/>
      <c r="B44" s="12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3"/>
      <c r="N44" s="160"/>
    </row>
    <row r="45" spans="1:14" ht="12.75">
      <c r="A45" s="161"/>
      <c r="B45" s="120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3"/>
      <c r="N45" s="160"/>
    </row>
    <row r="46" spans="1:14" ht="15.75">
      <c r="A46" s="161"/>
      <c r="B46" s="120"/>
      <c r="C46" s="122"/>
      <c r="D46" s="156" t="s">
        <v>110</v>
      </c>
      <c r="E46" s="122"/>
      <c r="F46" s="157">
        <f>K42</f>
        <v>0</v>
      </c>
      <c r="G46" s="158" t="s">
        <v>87</v>
      </c>
      <c r="H46" s="158"/>
      <c r="I46" s="122"/>
      <c r="J46" s="124"/>
      <c r="K46" s="124"/>
      <c r="L46" s="124"/>
      <c r="M46" s="123"/>
      <c r="N46" s="160"/>
    </row>
    <row r="47" spans="1:14" ht="12.75">
      <c r="A47" s="161"/>
      <c r="B47" s="120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3"/>
      <c r="N47" s="160"/>
    </row>
    <row r="48" spans="1:14" ht="12.75">
      <c r="A48" s="161"/>
      <c r="B48" s="120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3"/>
      <c r="N48" s="160"/>
    </row>
    <row r="49" spans="1:14" ht="12.75">
      <c r="A49" s="161"/>
      <c r="B49" s="120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3"/>
      <c r="N49" s="160"/>
    </row>
    <row r="50" spans="1:14" ht="12.75">
      <c r="A50" s="161"/>
      <c r="B50" s="120"/>
      <c r="C50" s="159" t="s">
        <v>111</v>
      </c>
      <c r="D50" s="159"/>
      <c r="E50" s="159"/>
      <c r="F50" s="159"/>
      <c r="G50" s="159"/>
      <c r="H50" s="159"/>
      <c r="I50" s="159"/>
      <c r="J50" s="159"/>
      <c r="K50" s="159"/>
      <c r="L50" s="122"/>
      <c r="M50" s="123"/>
      <c r="N50" s="160"/>
    </row>
    <row r="51" spans="1:14" ht="13.5" thickBot="1">
      <c r="A51" s="161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160"/>
    </row>
    <row r="52" spans="1:14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</sheetData>
  <sheetProtection/>
  <mergeCells count="50">
    <mergeCell ref="A1:N2"/>
    <mergeCell ref="A52:N53"/>
    <mergeCell ref="A3:A51"/>
    <mergeCell ref="N3:N51"/>
    <mergeCell ref="C48:L48"/>
    <mergeCell ref="C49:L49"/>
    <mergeCell ref="C50:K50"/>
    <mergeCell ref="F43:L43"/>
    <mergeCell ref="C44:L44"/>
    <mergeCell ref="C45:L45"/>
    <mergeCell ref="G46:H46"/>
    <mergeCell ref="J46:L46"/>
    <mergeCell ref="C47:L47"/>
    <mergeCell ref="K38:L38"/>
    <mergeCell ref="C39:L39"/>
    <mergeCell ref="C40:D40"/>
    <mergeCell ref="E40:L40"/>
    <mergeCell ref="D41:F41"/>
    <mergeCell ref="H41:L41"/>
    <mergeCell ref="C34:D34"/>
    <mergeCell ref="E34:L34"/>
    <mergeCell ref="K35:L35"/>
    <mergeCell ref="K36:L36"/>
    <mergeCell ref="F37:I37"/>
    <mergeCell ref="K37:L37"/>
    <mergeCell ref="H29:L29"/>
    <mergeCell ref="D30:E30"/>
    <mergeCell ref="G30:L30"/>
    <mergeCell ref="C32:L32"/>
    <mergeCell ref="C33:D33"/>
    <mergeCell ref="F33:L33"/>
    <mergeCell ref="D24:E24"/>
    <mergeCell ref="G24:L24"/>
    <mergeCell ref="H25:L25"/>
    <mergeCell ref="H26:L26"/>
    <mergeCell ref="H27:L27"/>
    <mergeCell ref="H28:L28"/>
    <mergeCell ref="E15:L15"/>
    <mergeCell ref="D18:E18"/>
    <mergeCell ref="G18:L18"/>
    <mergeCell ref="D20:E20"/>
    <mergeCell ref="G20:L20"/>
    <mergeCell ref="D22:E22"/>
    <mergeCell ref="G22:L22"/>
    <mergeCell ref="B3:M9"/>
    <mergeCell ref="B10:M10"/>
    <mergeCell ref="C11:K11"/>
    <mergeCell ref="D12:L12"/>
    <mergeCell ref="D13:K13"/>
    <mergeCell ref="C14:L14"/>
  </mergeCell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120" zoomScaleNormal="120" zoomScalePageLayoutView="0" workbookViewId="0" topLeftCell="A31">
      <selection activeCell="F41" sqref="F41"/>
    </sheetView>
  </sheetViews>
  <sheetFormatPr defaultColWidth="9.140625" defaultRowHeight="12.75"/>
  <cols>
    <col min="1" max="1" width="5.7109375" style="0" bestFit="1" customWidth="1"/>
    <col min="2" max="2" width="49.421875" style="0" customWidth="1"/>
    <col min="3" max="3" width="6.28125" style="0" customWidth="1"/>
    <col min="4" max="4" width="9.8515625" style="0" customWidth="1"/>
    <col min="5" max="5" width="10.8515625" style="0" bestFit="1" customWidth="1"/>
    <col min="6" max="6" width="10.57421875" style="0" customWidth="1"/>
  </cols>
  <sheetData>
    <row r="1" spans="1:6" ht="15.75" customHeight="1">
      <c r="A1" s="174" t="s">
        <v>78</v>
      </c>
      <c r="B1" s="175"/>
      <c r="C1" s="175"/>
      <c r="D1" s="175"/>
      <c r="E1" s="175"/>
      <c r="F1" s="176"/>
    </row>
    <row r="2" spans="1:6" ht="12.75">
      <c r="A2" s="177"/>
      <c r="B2" s="178"/>
      <c r="C2" s="178"/>
      <c r="D2" s="178"/>
      <c r="E2" s="178"/>
      <c r="F2" s="179"/>
    </row>
    <row r="3" spans="1:6" ht="27.75" customHeight="1">
      <c r="A3" s="177"/>
      <c r="B3" s="178"/>
      <c r="C3" s="178"/>
      <c r="D3" s="178"/>
      <c r="E3" s="178"/>
      <c r="F3" s="179"/>
    </row>
    <row r="4" spans="1:6" ht="11.25" customHeight="1">
      <c r="A4" s="180"/>
      <c r="B4" s="181"/>
      <c r="C4" s="181"/>
      <c r="D4" s="181"/>
      <c r="E4" s="181"/>
      <c r="F4" s="182"/>
    </row>
    <row r="5" spans="1:6" ht="12.75">
      <c r="A5" s="52" t="s">
        <v>7</v>
      </c>
      <c r="B5" s="40" t="s">
        <v>8</v>
      </c>
      <c r="C5" s="41"/>
      <c r="D5" s="42"/>
      <c r="E5" s="103" t="s">
        <v>5</v>
      </c>
      <c r="F5" s="104"/>
    </row>
    <row r="6" spans="1:6" ht="12.75">
      <c r="A6" s="52" t="s">
        <v>9</v>
      </c>
      <c r="B6" s="40" t="s">
        <v>58</v>
      </c>
      <c r="C6" s="41"/>
      <c r="D6" s="42"/>
      <c r="E6" s="105" t="s">
        <v>57</v>
      </c>
      <c r="F6" s="106"/>
    </row>
    <row r="7" spans="1:6" ht="12.75">
      <c r="A7" s="43"/>
      <c r="B7" s="44"/>
      <c r="C7" s="41"/>
      <c r="D7" s="42"/>
      <c r="E7" s="101" t="s">
        <v>59</v>
      </c>
      <c r="F7" s="102"/>
    </row>
    <row r="8" spans="1:6" ht="13.5" thickBot="1">
      <c r="A8" s="45" t="s">
        <v>0</v>
      </c>
      <c r="B8" s="15" t="s">
        <v>10</v>
      </c>
      <c r="C8" s="16" t="s">
        <v>1</v>
      </c>
      <c r="D8" s="14" t="s">
        <v>2</v>
      </c>
      <c r="E8" s="16" t="s">
        <v>3</v>
      </c>
      <c r="F8" s="46" t="s">
        <v>4</v>
      </c>
    </row>
    <row r="9" spans="1:6" ht="13.5" thickBot="1">
      <c r="A9" s="17">
        <v>1</v>
      </c>
      <c r="B9" s="18" t="s">
        <v>11</v>
      </c>
      <c r="C9" s="19" t="s">
        <v>12</v>
      </c>
      <c r="D9" s="20">
        <v>1</v>
      </c>
      <c r="E9" s="190">
        <v>0</v>
      </c>
      <c r="F9" s="191">
        <f>D9*E9</f>
        <v>0</v>
      </c>
    </row>
    <row r="10" spans="1:6" ht="13.5" thickBot="1">
      <c r="A10" s="82">
        <v>2</v>
      </c>
      <c r="B10" s="10" t="s">
        <v>13</v>
      </c>
      <c r="C10" s="11"/>
      <c r="D10" s="12"/>
      <c r="E10" s="192"/>
      <c r="F10" s="196"/>
    </row>
    <row r="11" spans="1:6" ht="13.5" thickBot="1">
      <c r="A11" s="83"/>
      <c r="B11" s="48" t="s">
        <v>50</v>
      </c>
      <c r="C11" s="2" t="s">
        <v>14</v>
      </c>
      <c r="D11" s="3">
        <v>30</v>
      </c>
      <c r="E11" s="193">
        <v>0</v>
      </c>
      <c r="F11" s="191">
        <f aca="true" t="shared" si="0" ref="F10:F54">D11*E11</f>
        <v>0</v>
      </c>
    </row>
    <row r="12" spans="1:6" ht="13.5" thickBot="1">
      <c r="A12" s="84"/>
      <c r="B12" s="48" t="s">
        <v>51</v>
      </c>
      <c r="C12" s="2" t="s">
        <v>14</v>
      </c>
      <c r="D12" s="4">
        <v>170</v>
      </c>
      <c r="E12" s="187">
        <v>0</v>
      </c>
      <c r="F12" s="191">
        <f t="shared" si="0"/>
        <v>0</v>
      </c>
    </row>
    <row r="13" spans="1:6" ht="13.5" thickBot="1">
      <c r="A13" s="85"/>
      <c r="B13" s="48" t="s">
        <v>52</v>
      </c>
      <c r="C13" s="2" t="s">
        <v>14</v>
      </c>
      <c r="D13" s="4">
        <v>220</v>
      </c>
      <c r="E13" s="187">
        <v>0</v>
      </c>
      <c r="F13" s="191">
        <f t="shared" si="0"/>
        <v>0</v>
      </c>
    </row>
    <row r="14" spans="1:6" ht="13.5" thickBot="1">
      <c r="A14" s="86">
        <v>3</v>
      </c>
      <c r="B14" s="21" t="s">
        <v>15</v>
      </c>
      <c r="C14" s="22"/>
      <c r="D14" s="23"/>
      <c r="E14" s="194"/>
      <c r="F14" s="196"/>
    </row>
    <row r="15" spans="1:6" ht="13.5" thickBot="1">
      <c r="A15" s="84"/>
      <c r="B15" s="8" t="s">
        <v>53</v>
      </c>
      <c r="C15" s="1" t="s">
        <v>14</v>
      </c>
      <c r="D15" s="4">
        <v>420</v>
      </c>
      <c r="E15" s="187">
        <v>0</v>
      </c>
      <c r="F15" s="191">
        <f t="shared" si="0"/>
        <v>0</v>
      </c>
    </row>
    <row r="16" spans="1:6" ht="13.5" thickBot="1">
      <c r="A16" s="87"/>
      <c r="B16" s="48" t="s">
        <v>54</v>
      </c>
      <c r="C16" s="49" t="s">
        <v>14</v>
      </c>
      <c r="D16" s="13">
        <v>420</v>
      </c>
      <c r="E16" s="186">
        <v>0</v>
      </c>
      <c r="F16" s="191">
        <f t="shared" si="0"/>
        <v>0</v>
      </c>
    </row>
    <row r="17" spans="1:6" ht="13.5" thickBot="1">
      <c r="A17" s="86">
        <v>4</v>
      </c>
      <c r="B17" s="21" t="s">
        <v>16</v>
      </c>
      <c r="C17" s="22"/>
      <c r="D17" s="23"/>
      <c r="E17" s="194"/>
      <c r="F17" s="196"/>
    </row>
    <row r="18" spans="1:6" ht="13.5" thickBot="1">
      <c r="A18" s="84"/>
      <c r="B18" s="8" t="s">
        <v>17</v>
      </c>
      <c r="C18" s="1"/>
      <c r="D18" s="4"/>
      <c r="E18" s="188"/>
      <c r="F18" s="196"/>
    </row>
    <row r="19" spans="1:6" ht="13.5" thickBot="1">
      <c r="A19" s="85"/>
      <c r="B19" s="9" t="s">
        <v>55</v>
      </c>
      <c r="C19" s="1" t="s">
        <v>14</v>
      </c>
      <c r="D19" s="4">
        <v>30</v>
      </c>
      <c r="E19" s="187">
        <v>0</v>
      </c>
      <c r="F19" s="191">
        <f t="shared" si="0"/>
        <v>0</v>
      </c>
    </row>
    <row r="20" spans="1:6" ht="13.5" thickBot="1">
      <c r="A20" s="85"/>
      <c r="B20" s="9" t="s">
        <v>56</v>
      </c>
      <c r="C20" s="1" t="s">
        <v>14</v>
      </c>
      <c r="D20" s="4">
        <v>280</v>
      </c>
      <c r="E20" s="187">
        <v>0</v>
      </c>
      <c r="F20" s="191">
        <f t="shared" si="0"/>
        <v>0</v>
      </c>
    </row>
    <row r="21" spans="1:6" ht="13.5" thickBot="1">
      <c r="A21" s="84"/>
      <c r="B21" s="8" t="s">
        <v>18</v>
      </c>
      <c r="C21" s="1"/>
      <c r="D21" s="4"/>
      <c r="E21" s="188"/>
      <c r="F21" s="196"/>
    </row>
    <row r="22" spans="1:6" ht="26.25" customHeight="1" thickBot="1">
      <c r="A22" s="85"/>
      <c r="B22" s="50" t="s">
        <v>71</v>
      </c>
      <c r="C22" s="2" t="s">
        <v>14</v>
      </c>
      <c r="D22" s="4">
        <v>140</v>
      </c>
      <c r="E22" s="187">
        <v>0</v>
      </c>
      <c r="F22" s="191">
        <f t="shared" si="0"/>
        <v>0</v>
      </c>
    </row>
    <row r="23" spans="1:6" ht="13.5" thickBot="1">
      <c r="A23" s="86">
        <v>5</v>
      </c>
      <c r="B23" s="21" t="s">
        <v>19</v>
      </c>
      <c r="C23" s="22"/>
      <c r="D23" s="23"/>
      <c r="E23" s="194"/>
      <c r="F23" s="196"/>
    </row>
    <row r="24" spans="1:6" s="6" customFormat="1" ht="13.5" thickBot="1">
      <c r="A24" s="88"/>
      <c r="B24" s="25" t="s">
        <v>20</v>
      </c>
      <c r="C24" s="26" t="s">
        <v>21</v>
      </c>
      <c r="D24" s="27">
        <v>60</v>
      </c>
      <c r="E24" s="186">
        <v>0</v>
      </c>
      <c r="F24" s="191">
        <f t="shared" si="0"/>
        <v>0</v>
      </c>
    </row>
    <row r="25" spans="1:6" ht="13.5" thickBot="1">
      <c r="A25" s="86">
        <v>6</v>
      </c>
      <c r="B25" s="28" t="s">
        <v>22</v>
      </c>
      <c r="C25" s="11"/>
      <c r="D25" s="29"/>
      <c r="E25" s="192"/>
      <c r="F25" s="196"/>
    </row>
    <row r="26" spans="1:6" ht="13.5" thickBot="1">
      <c r="A26" s="87"/>
      <c r="B26" s="30" t="s">
        <v>60</v>
      </c>
      <c r="C26" s="24" t="s">
        <v>21</v>
      </c>
      <c r="D26" s="13">
        <v>4.5</v>
      </c>
      <c r="E26" s="186">
        <v>0</v>
      </c>
      <c r="F26" s="191">
        <f t="shared" si="0"/>
        <v>0</v>
      </c>
    </row>
    <row r="27" spans="1:6" s="6" customFormat="1" ht="13.5" thickBot="1">
      <c r="A27" s="89">
        <v>7</v>
      </c>
      <c r="B27" s="31" t="s">
        <v>23</v>
      </c>
      <c r="C27" s="32"/>
      <c r="D27" s="33"/>
      <c r="E27" s="194"/>
      <c r="F27" s="196"/>
    </row>
    <row r="28" spans="1:6" ht="13.5" thickBot="1">
      <c r="A28" s="84"/>
      <c r="B28" s="7" t="s">
        <v>25</v>
      </c>
      <c r="C28" s="2" t="s">
        <v>24</v>
      </c>
      <c r="D28" s="5">
        <v>12</v>
      </c>
      <c r="E28" s="193">
        <v>0</v>
      </c>
      <c r="F28" s="191">
        <f t="shared" si="0"/>
        <v>0</v>
      </c>
    </row>
    <row r="29" spans="1:6" ht="13.5" thickBot="1">
      <c r="A29" s="84"/>
      <c r="B29" s="8" t="s">
        <v>26</v>
      </c>
      <c r="C29" s="1" t="s">
        <v>24</v>
      </c>
      <c r="D29" s="4">
        <v>12</v>
      </c>
      <c r="E29" s="193">
        <v>0</v>
      </c>
      <c r="F29" s="191">
        <f t="shared" si="0"/>
        <v>0</v>
      </c>
    </row>
    <row r="30" spans="1:6" s="6" customFormat="1" ht="13.5" thickBot="1">
      <c r="A30" s="88"/>
      <c r="B30" s="25" t="s">
        <v>61</v>
      </c>
      <c r="C30" s="26" t="s">
        <v>24</v>
      </c>
      <c r="D30" s="27">
        <v>12</v>
      </c>
      <c r="E30" s="193">
        <v>0</v>
      </c>
      <c r="F30" s="191">
        <f t="shared" si="0"/>
        <v>0</v>
      </c>
    </row>
    <row r="31" spans="1:6" ht="13.5" thickBot="1">
      <c r="A31" s="86">
        <v>8</v>
      </c>
      <c r="B31" s="34" t="s">
        <v>27</v>
      </c>
      <c r="C31" s="11"/>
      <c r="D31" s="29"/>
      <c r="E31" s="192"/>
      <c r="F31" s="196"/>
    </row>
    <row r="32" spans="1:6" ht="13.5" thickBot="1">
      <c r="A32" s="84"/>
      <c r="B32" s="8" t="s">
        <v>28</v>
      </c>
      <c r="C32" s="1" t="s">
        <v>24</v>
      </c>
      <c r="D32" s="4">
        <v>24</v>
      </c>
      <c r="E32" s="187">
        <v>0</v>
      </c>
      <c r="F32" s="191">
        <f t="shared" si="0"/>
        <v>0</v>
      </c>
    </row>
    <row r="33" spans="1:6" s="6" customFormat="1" ht="13.5" thickBot="1">
      <c r="A33" s="88"/>
      <c r="B33" s="25" t="s">
        <v>29</v>
      </c>
      <c r="C33" s="26" t="s">
        <v>24</v>
      </c>
      <c r="D33" s="27">
        <v>4</v>
      </c>
      <c r="E33" s="186">
        <v>0</v>
      </c>
      <c r="F33" s="191">
        <f t="shared" si="0"/>
        <v>0</v>
      </c>
    </row>
    <row r="34" spans="1:6" ht="13.5" thickBot="1">
      <c r="A34" s="90">
        <v>9</v>
      </c>
      <c r="B34" s="35" t="s">
        <v>30</v>
      </c>
      <c r="C34" s="36" t="s">
        <v>14</v>
      </c>
      <c r="D34" s="37"/>
      <c r="E34" s="195"/>
      <c r="F34" s="196"/>
    </row>
    <row r="35" spans="1:6" ht="13.5" thickBot="1">
      <c r="A35" s="90">
        <v>10</v>
      </c>
      <c r="B35" s="35" t="s">
        <v>31</v>
      </c>
      <c r="C35" s="36" t="s">
        <v>12</v>
      </c>
      <c r="D35" s="37">
        <v>1</v>
      </c>
      <c r="E35" s="185">
        <v>0</v>
      </c>
      <c r="F35" s="191">
        <f t="shared" si="0"/>
        <v>0</v>
      </c>
    </row>
    <row r="36" spans="1:6" ht="13.5" thickBot="1">
      <c r="A36" s="90">
        <v>11</v>
      </c>
      <c r="B36" s="35" t="s">
        <v>32</v>
      </c>
      <c r="C36" s="36" t="s">
        <v>12</v>
      </c>
      <c r="D36" s="37">
        <v>1</v>
      </c>
      <c r="E36" s="185">
        <v>0</v>
      </c>
      <c r="F36" s="191">
        <f t="shared" si="0"/>
        <v>0</v>
      </c>
    </row>
    <row r="37" spans="1:6" ht="13.5" thickBot="1">
      <c r="A37" s="90">
        <v>12</v>
      </c>
      <c r="B37" s="35" t="s">
        <v>33</v>
      </c>
      <c r="C37" s="36" t="s">
        <v>12</v>
      </c>
      <c r="D37" s="37"/>
      <c r="E37" s="195"/>
      <c r="F37" s="196"/>
    </row>
    <row r="38" spans="1:6" ht="13.5" thickBot="1">
      <c r="A38" s="86">
        <v>13</v>
      </c>
      <c r="B38" s="21" t="s">
        <v>34</v>
      </c>
      <c r="C38" s="22"/>
      <c r="D38" s="23"/>
      <c r="E38" s="194"/>
      <c r="F38" s="196"/>
    </row>
    <row r="39" spans="1:6" s="6" customFormat="1" ht="13.5" thickBot="1">
      <c r="A39" s="88"/>
      <c r="B39" s="47" t="s">
        <v>62</v>
      </c>
      <c r="C39" s="26" t="s">
        <v>14</v>
      </c>
      <c r="D39" s="27">
        <v>420</v>
      </c>
      <c r="E39" s="186">
        <v>0</v>
      </c>
      <c r="F39" s="191">
        <f t="shared" si="0"/>
        <v>0</v>
      </c>
    </row>
    <row r="40" spans="1:6" ht="13.5" thickBot="1">
      <c r="A40" s="86">
        <v>14</v>
      </c>
      <c r="B40" s="34" t="s">
        <v>35</v>
      </c>
      <c r="C40" s="11"/>
      <c r="D40" s="29"/>
      <c r="E40" s="192"/>
      <c r="F40" s="196"/>
    </row>
    <row r="41" spans="1:6" ht="13.5" thickBot="1">
      <c r="A41" s="87"/>
      <c r="B41" s="38" t="s">
        <v>36</v>
      </c>
      <c r="C41" s="24" t="s">
        <v>37</v>
      </c>
      <c r="D41" s="39"/>
      <c r="E41" s="197"/>
      <c r="F41" s="196"/>
    </row>
    <row r="42" spans="1:7" s="6" customFormat="1" ht="13.5" thickBot="1">
      <c r="A42" s="91">
        <v>15</v>
      </c>
      <c r="B42" s="54" t="s">
        <v>38</v>
      </c>
      <c r="C42" s="55" t="s">
        <v>12</v>
      </c>
      <c r="D42" s="56">
        <v>1</v>
      </c>
      <c r="E42" s="189">
        <v>0</v>
      </c>
      <c r="F42" s="191">
        <f t="shared" si="0"/>
        <v>0</v>
      </c>
      <c r="G42" s="57"/>
    </row>
    <row r="43" spans="1:7" ht="13.5" thickBot="1">
      <c r="A43" s="92">
        <v>16</v>
      </c>
      <c r="B43" s="77" t="s">
        <v>46</v>
      </c>
      <c r="C43" s="78"/>
      <c r="D43" s="79"/>
      <c r="E43" s="194"/>
      <c r="F43" s="196"/>
      <c r="G43" s="57"/>
    </row>
    <row r="44" spans="1:7" ht="13.5" thickBot="1">
      <c r="A44" s="93"/>
      <c r="B44" s="80" t="s">
        <v>63</v>
      </c>
      <c r="C44" s="61" t="s">
        <v>64</v>
      </c>
      <c r="D44" s="81">
        <v>35</v>
      </c>
      <c r="E44" s="186">
        <v>0</v>
      </c>
      <c r="F44" s="191">
        <f t="shared" si="0"/>
        <v>0</v>
      </c>
      <c r="G44" s="57"/>
    </row>
    <row r="45" spans="1:7" ht="13.5" thickBot="1">
      <c r="A45" s="94">
        <v>17</v>
      </c>
      <c r="B45" s="76" t="s">
        <v>47</v>
      </c>
      <c r="C45" s="59"/>
      <c r="D45" s="60"/>
      <c r="E45" s="188"/>
      <c r="F45" s="196"/>
      <c r="G45" s="57"/>
    </row>
    <row r="46" spans="1:7" ht="13.5" thickBot="1">
      <c r="A46" s="94"/>
      <c r="B46" s="58" t="s">
        <v>65</v>
      </c>
      <c r="C46" s="59" t="s">
        <v>39</v>
      </c>
      <c r="D46" s="60">
        <v>1</v>
      </c>
      <c r="E46" s="187">
        <v>0</v>
      </c>
      <c r="F46" s="191">
        <f t="shared" si="0"/>
        <v>0</v>
      </c>
      <c r="G46" s="57"/>
    </row>
    <row r="47" spans="1:7" ht="13.5" thickBot="1">
      <c r="A47" s="94"/>
      <c r="B47" s="58" t="s">
        <v>66</v>
      </c>
      <c r="C47" s="59" t="s">
        <v>39</v>
      </c>
      <c r="D47" s="60">
        <v>1</v>
      </c>
      <c r="E47" s="187">
        <v>0</v>
      </c>
      <c r="F47" s="191">
        <f t="shared" si="0"/>
        <v>0</v>
      </c>
      <c r="G47" s="57"/>
    </row>
    <row r="48" spans="1:7" ht="13.5" thickBot="1">
      <c r="A48" s="94"/>
      <c r="B48" s="58" t="s">
        <v>48</v>
      </c>
      <c r="C48" s="59" t="s">
        <v>39</v>
      </c>
      <c r="D48" s="60"/>
      <c r="E48" s="188"/>
      <c r="F48" s="196"/>
      <c r="G48" s="57"/>
    </row>
    <row r="49" spans="1:7" ht="13.5" thickBot="1">
      <c r="A49" s="94"/>
      <c r="B49" s="58" t="s">
        <v>67</v>
      </c>
      <c r="C49" s="59" t="s">
        <v>39</v>
      </c>
      <c r="D49" s="60">
        <v>3</v>
      </c>
      <c r="E49" s="187">
        <v>0</v>
      </c>
      <c r="F49" s="191">
        <f t="shared" si="0"/>
        <v>0</v>
      </c>
      <c r="G49" s="57"/>
    </row>
    <row r="50" spans="1:7" ht="13.5" thickBot="1">
      <c r="A50" s="94"/>
      <c r="B50" s="58" t="s">
        <v>68</v>
      </c>
      <c r="C50" s="59" t="s">
        <v>39</v>
      </c>
      <c r="D50" s="60">
        <v>1</v>
      </c>
      <c r="E50" s="187">
        <v>0</v>
      </c>
      <c r="F50" s="191">
        <f t="shared" si="0"/>
        <v>0</v>
      </c>
      <c r="G50" s="57"/>
    </row>
    <row r="51" spans="1:7" ht="13.5" thickBot="1">
      <c r="A51" s="94"/>
      <c r="B51" s="58" t="s">
        <v>69</v>
      </c>
      <c r="C51" s="61" t="s">
        <v>39</v>
      </c>
      <c r="D51" s="60">
        <v>3</v>
      </c>
      <c r="E51" s="187">
        <v>0</v>
      </c>
      <c r="F51" s="191">
        <f t="shared" si="0"/>
        <v>0</v>
      </c>
      <c r="G51" s="57"/>
    </row>
    <row r="52" spans="1:7" ht="13.5" thickBot="1">
      <c r="A52" s="91">
        <v>18</v>
      </c>
      <c r="B52" s="54" t="s">
        <v>70</v>
      </c>
      <c r="C52" s="55" t="s">
        <v>39</v>
      </c>
      <c r="D52" s="62">
        <v>3</v>
      </c>
      <c r="E52" s="189">
        <v>0</v>
      </c>
      <c r="F52" s="191">
        <f t="shared" si="0"/>
        <v>0</v>
      </c>
      <c r="G52" s="57"/>
    </row>
    <row r="53" spans="1:7" ht="13.5" thickBot="1">
      <c r="A53" s="91">
        <v>19</v>
      </c>
      <c r="B53" s="54" t="s">
        <v>40</v>
      </c>
      <c r="C53" s="55" t="s">
        <v>39</v>
      </c>
      <c r="D53" s="62">
        <v>1</v>
      </c>
      <c r="E53" s="189">
        <v>0</v>
      </c>
      <c r="F53" s="191">
        <f t="shared" si="0"/>
        <v>0</v>
      </c>
      <c r="G53" s="57"/>
    </row>
    <row r="54" spans="1:7" ht="13.5" thickBot="1">
      <c r="A54" s="91">
        <v>20</v>
      </c>
      <c r="B54" s="54" t="s">
        <v>41</v>
      </c>
      <c r="C54" s="55" t="s">
        <v>39</v>
      </c>
      <c r="D54" s="62">
        <v>35</v>
      </c>
      <c r="E54" s="189">
        <v>0</v>
      </c>
      <c r="F54" s="191">
        <f t="shared" si="0"/>
        <v>0</v>
      </c>
      <c r="G54" s="57"/>
    </row>
    <row r="55" spans="1:7" ht="13.5" thickBot="1">
      <c r="A55" s="63"/>
      <c r="B55" s="97"/>
      <c r="C55" s="99" t="s">
        <v>6</v>
      </c>
      <c r="D55" s="99"/>
      <c r="E55" s="100"/>
      <c r="F55" s="98">
        <f>SUM(F9:F54)</f>
        <v>0</v>
      </c>
      <c r="G55" s="57"/>
    </row>
    <row r="56" spans="1:7" ht="12.75">
      <c r="A56" s="107" t="s">
        <v>77</v>
      </c>
      <c r="B56" s="108"/>
      <c r="C56" s="108"/>
      <c r="D56" s="108"/>
      <c r="E56" s="108"/>
      <c r="F56" s="109"/>
      <c r="G56" s="57"/>
    </row>
    <row r="57" spans="1:7" ht="12.75">
      <c r="A57" s="107"/>
      <c r="B57" s="108"/>
      <c r="C57" s="108"/>
      <c r="D57" s="108"/>
      <c r="E57" s="108"/>
      <c r="F57" s="109"/>
      <c r="G57" s="57"/>
    </row>
    <row r="58" spans="1:7" ht="12.75">
      <c r="A58" s="107"/>
      <c r="B58" s="108"/>
      <c r="C58" s="108"/>
      <c r="D58" s="108"/>
      <c r="E58" s="108"/>
      <c r="F58" s="109"/>
      <c r="G58" s="57"/>
    </row>
    <row r="59" spans="1:6" ht="13.5" thickBot="1">
      <c r="A59" s="110"/>
      <c r="B59" s="111"/>
      <c r="C59" s="111"/>
      <c r="D59" s="111"/>
      <c r="E59" s="111"/>
      <c r="F59" s="112"/>
    </row>
  </sheetData>
  <sheetProtection/>
  <mergeCells count="6">
    <mergeCell ref="C55:E55"/>
    <mergeCell ref="A1:F4"/>
    <mergeCell ref="E7:F7"/>
    <mergeCell ref="E5:F5"/>
    <mergeCell ref="E6:F6"/>
    <mergeCell ref="A56:F59"/>
  </mergeCells>
  <printOptions/>
  <pageMargins left="0.7086614173228347" right="0.7086614173228347" top="0.7480314960629921" bottom="0.7480314960629921" header="0.31496062992125984" footer="0.31496062992125984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licitacao001</cp:lastModifiedBy>
  <cp:lastPrinted>2019-11-06T11:39:54Z</cp:lastPrinted>
  <dcterms:created xsi:type="dcterms:W3CDTF">2008-08-28T19:44:48Z</dcterms:created>
  <dcterms:modified xsi:type="dcterms:W3CDTF">2019-11-19T13:06:35Z</dcterms:modified>
  <cp:category/>
  <cp:version/>
  <cp:contentType/>
  <cp:contentStatus/>
</cp:coreProperties>
</file>